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.250\西部医師会\18_Hara\1.西部医師会ホームページ\西部医師会ﾎｰﾑﾍﾟｰｼﾞ\kennyo\"/>
    </mc:Choice>
  </mc:AlternateContent>
  <bookViews>
    <workbookView xWindow="1080" yWindow="1332" windowWidth="27720" windowHeight="14868"/>
  </bookViews>
  <sheets>
    <sheet name="集計表（1-4次）-3横並び" sheetId="6" r:id="rId1"/>
    <sheet name="集計表（1-4次）-3上下並び" sheetId="5" r:id="rId2"/>
  </sheets>
  <definedNames>
    <definedName name="_xlnm.Print_Area" localSheetId="1">'集計表（1-4次）-3上下並び'!$A$1:$AD$57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1" i="6" l="1"/>
  <c r="AM20" i="6"/>
  <c r="AM16" i="6"/>
  <c r="AZ25" i="6" l="1"/>
  <c r="AY25" i="6"/>
  <c r="AX25" i="6"/>
  <c r="AW25" i="6"/>
  <c r="AV25" i="6"/>
  <c r="AV21" i="6"/>
  <c r="AV26" i="6" s="1"/>
  <c r="AZ20" i="6"/>
  <c r="AY20" i="6"/>
  <c r="AX20" i="6"/>
  <c r="AW20" i="6"/>
  <c r="AV20" i="6"/>
  <c r="AZ16" i="6"/>
  <c r="AZ21" i="6" s="1"/>
  <c r="AZ26" i="6" s="1"/>
  <c r="AY16" i="6"/>
  <c r="AY21" i="6" s="1"/>
  <c r="AY26" i="6" s="1"/>
  <c r="AX16" i="6"/>
  <c r="AX21" i="6" s="1"/>
  <c r="AX26" i="6" s="1"/>
  <c r="AW16" i="6"/>
  <c r="AW21" i="6" s="1"/>
  <c r="AW26" i="6" s="1"/>
  <c r="AV16" i="6"/>
  <c r="AR26" i="6"/>
  <c r="AO26" i="6"/>
  <c r="AG26" i="6"/>
  <c r="AB26" i="6"/>
  <c r="T26" i="6"/>
  <c r="Q26" i="6"/>
  <c r="U26" i="6" s="1"/>
  <c r="I26" i="6"/>
  <c r="D26" i="6"/>
  <c r="F26" i="6" s="1"/>
  <c r="G26" i="6" s="1"/>
  <c r="AU25" i="6"/>
  <c r="AU26" i="6" s="1"/>
  <c r="AT25" i="6"/>
  <c r="AT26" i="6" s="1"/>
  <c r="AS25" i="6"/>
  <c r="AS26" i="6" s="1"/>
  <c r="AR25" i="6"/>
  <c r="AQ25" i="6"/>
  <c r="AQ26" i="6" s="1"/>
  <c r="AP25" i="6"/>
  <c r="AP26" i="6" s="1"/>
  <c r="AO25" i="6"/>
  <c r="AK25" i="6"/>
  <c r="AK26" i="6" s="1"/>
  <c r="AI25" i="6"/>
  <c r="AI26" i="6" s="1"/>
  <c r="AG25" i="6"/>
  <c r="AF25" i="6"/>
  <c r="AN25" i="6" s="1"/>
  <c r="AD25" i="6"/>
  <c r="AD26" i="6" s="1"/>
  <c r="AH26" i="6" s="1"/>
  <c r="AC25" i="6"/>
  <c r="AB25" i="6"/>
  <c r="Z25" i="6"/>
  <c r="Z26" i="6" s="1"/>
  <c r="X25" i="6"/>
  <c r="X26" i="6" s="1"/>
  <c r="W25" i="6"/>
  <c r="W26" i="6" s="1"/>
  <c r="U25" i="6"/>
  <c r="T25" i="6"/>
  <c r="S25" i="6"/>
  <c r="S26" i="6" s="1"/>
  <c r="R25" i="6"/>
  <c r="R26" i="6" s="1"/>
  <c r="Q25" i="6"/>
  <c r="N25" i="6"/>
  <c r="N26" i="6" s="1"/>
  <c r="V26" i="6" s="1"/>
  <c r="K25" i="6"/>
  <c r="K26" i="6" s="1"/>
  <c r="J25" i="6"/>
  <c r="J26" i="6" s="1"/>
  <c r="I25" i="6"/>
  <c r="H25" i="6"/>
  <c r="H26" i="6" s="1"/>
  <c r="E25" i="6"/>
  <c r="E26" i="6" s="1"/>
  <c r="D25" i="6"/>
  <c r="F25" i="6" s="1"/>
  <c r="G25" i="6" s="1"/>
  <c r="AN24" i="6"/>
  <c r="AL24" i="6"/>
  <c r="AJ24" i="6"/>
  <c r="AH24" i="6"/>
  <c r="AE24" i="6"/>
  <c r="AC24" i="6"/>
  <c r="AA24" i="6"/>
  <c r="Y24" i="6"/>
  <c r="V24" i="6"/>
  <c r="U24" i="6"/>
  <c r="L24" i="6"/>
  <c r="P24" i="6" s="1"/>
  <c r="F24" i="6"/>
  <c r="G24" i="6" s="1"/>
  <c r="AN23" i="6"/>
  <c r="AL23" i="6"/>
  <c r="AJ23" i="6"/>
  <c r="AH23" i="6"/>
  <c r="AE23" i="6"/>
  <c r="AC23" i="6"/>
  <c r="AA23" i="6"/>
  <c r="Y23" i="6"/>
  <c r="V23" i="6"/>
  <c r="U23" i="6"/>
  <c r="M23" i="6"/>
  <c r="L23" i="6"/>
  <c r="P23" i="6" s="1"/>
  <c r="F23" i="6"/>
  <c r="G23" i="6" s="1"/>
  <c r="AN22" i="6"/>
  <c r="AM25" i="6"/>
  <c r="AL22" i="6"/>
  <c r="AJ22" i="6"/>
  <c r="AH22" i="6"/>
  <c r="AE22" i="6"/>
  <c r="AC22" i="6"/>
  <c r="AA22" i="6"/>
  <c r="Y22" i="6"/>
  <c r="V22" i="6"/>
  <c r="U22" i="6"/>
  <c r="O22" i="6"/>
  <c r="L22" i="6"/>
  <c r="P22" i="6" s="1"/>
  <c r="F22" i="6"/>
  <c r="G22" i="6" s="1"/>
  <c r="AJ21" i="6"/>
  <c r="G11" i="6"/>
  <c r="G12" i="6"/>
  <c r="G13" i="6"/>
  <c r="G14" i="6"/>
  <c r="G15" i="6"/>
  <c r="G17" i="6"/>
  <c r="G18" i="6"/>
  <c r="G19" i="6"/>
  <c r="G20" i="6"/>
  <c r="AL20" i="6"/>
  <c r="AL21" i="6"/>
  <c r="AR16" i="6"/>
  <c r="P11" i="6"/>
  <c r="H16" i="6"/>
  <c r="V11" i="6"/>
  <c r="V12" i="6"/>
  <c r="V13" i="6"/>
  <c r="V14" i="6"/>
  <c r="V15" i="6"/>
  <c r="V17" i="6"/>
  <c r="V18" i="6"/>
  <c r="V19" i="6"/>
  <c r="V10" i="6"/>
  <c r="D16" i="6"/>
  <c r="Y10" i="6"/>
  <c r="T20" i="6"/>
  <c r="T16" i="6"/>
  <c r="L11" i="6"/>
  <c r="M11" i="6" s="1"/>
  <c r="L12" i="6"/>
  <c r="P12" i="6" s="1"/>
  <c r="L13" i="6"/>
  <c r="P13" i="6" s="1"/>
  <c r="L14" i="6"/>
  <c r="P14" i="6" s="1"/>
  <c r="L15" i="6"/>
  <c r="P15" i="6" s="1"/>
  <c r="L17" i="6"/>
  <c r="M17" i="6" s="1"/>
  <c r="L18" i="6"/>
  <c r="M18" i="6" s="1"/>
  <c r="L19" i="6"/>
  <c r="P19" i="6" s="1"/>
  <c r="L10" i="6"/>
  <c r="F17" i="6"/>
  <c r="F18" i="6"/>
  <c r="F19" i="6"/>
  <c r="F11" i="6"/>
  <c r="E16" i="6"/>
  <c r="N21" i="5"/>
  <c r="S20" i="5"/>
  <c r="R20" i="5"/>
  <c r="Q20" i="5"/>
  <c r="N20" i="5"/>
  <c r="K20" i="5"/>
  <c r="J20" i="5"/>
  <c r="I20" i="5"/>
  <c r="I21" i="5" s="1"/>
  <c r="H20" i="5"/>
  <c r="E20" i="5"/>
  <c r="D20" i="5"/>
  <c r="U19" i="5"/>
  <c r="V19" i="5" s="1"/>
  <c r="O19" i="5"/>
  <c r="P19" i="5" s="1"/>
  <c r="L19" i="5"/>
  <c r="M19" i="5" s="1"/>
  <c r="F19" i="5"/>
  <c r="G19" i="5" s="1"/>
  <c r="U18" i="5"/>
  <c r="V18" i="5" s="1"/>
  <c r="L18" i="5"/>
  <c r="M18" i="5" s="1"/>
  <c r="F18" i="5"/>
  <c r="G18" i="5" s="1"/>
  <c r="U17" i="5"/>
  <c r="V17" i="5" s="1"/>
  <c r="L17" i="5"/>
  <c r="M17" i="5" s="1"/>
  <c r="G17" i="5"/>
  <c r="F17" i="5"/>
  <c r="S16" i="5"/>
  <c r="S21" i="5" s="1"/>
  <c r="R16" i="5"/>
  <c r="Q16" i="5"/>
  <c r="N16" i="5"/>
  <c r="K16" i="5"/>
  <c r="K21" i="5" s="1"/>
  <c r="J16" i="5"/>
  <c r="J21" i="5" s="1"/>
  <c r="I16" i="5"/>
  <c r="H16" i="5"/>
  <c r="E16" i="5"/>
  <c r="E21" i="5" s="1"/>
  <c r="D16" i="5"/>
  <c r="D21" i="5" s="1"/>
  <c r="U15" i="5"/>
  <c r="V15" i="5" s="1"/>
  <c r="L15" i="5"/>
  <c r="O15" i="5" s="1"/>
  <c r="P15" i="5" s="1"/>
  <c r="F15" i="5"/>
  <c r="G15" i="5" s="1"/>
  <c r="U14" i="5"/>
  <c r="V14" i="5" s="1"/>
  <c r="L14" i="5"/>
  <c r="O14" i="5" s="1"/>
  <c r="P14" i="5" s="1"/>
  <c r="F14" i="5"/>
  <c r="G14" i="5" s="1"/>
  <c r="U13" i="5"/>
  <c r="V13" i="5" s="1"/>
  <c r="L13" i="5"/>
  <c r="O13" i="5" s="1"/>
  <c r="P13" i="5" s="1"/>
  <c r="F13" i="5"/>
  <c r="G13" i="5" s="1"/>
  <c r="U12" i="5"/>
  <c r="V12" i="5" s="1"/>
  <c r="L12" i="5"/>
  <c r="O12" i="5" s="1"/>
  <c r="P12" i="5" s="1"/>
  <c r="F12" i="5"/>
  <c r="G12" i="5" s="1"/>
  <c r="U11" i="5"/>
  <c r="V11" i="5" s="1"/>
  <c r="L11" i="5"/>
  <c r="O11" i="5" s="1"/>
  <c r="P11" i="5" s="1"/>
  <c r="F11" i="5"/>
  <c r="G11" i="5" s="1"/>
  <c r="U10" i="5"/>
  <c r="V10" i="5" s="1"/>
  <c r="L10" i="5"/>
  <c r="O10" i="5" s="1"/>
  <c r="P10" i="5" s="1"/>
  <c r="F10" i="5"/>
  <c r="G10" i="5" s="1"/>
  <c r="K20" i="6"/>
  <c r="L26" i="6" l="1"/>
  <c r="AE26" i="6"/>
  <c r="AC26" i="6"/>
  <c r="AA26" i="6"/>
  <c r="Y26" i="6"/>
  <c r="M22" i="6"/>
  <c r="L25" i="6"/>
  <c r="AJ25" i="6"/>
  <c r="AF26" i="6"/>
  <c r="O23" i="6"/>
  <c r="O25" i="6" s="1"/>
  <c r="O26" i="6" s="1"/>
  <c r="M24" i="6"/>
  <c r="V25" i="6"/>
  <c r="AL25" i="6"/>
  <c r="O24" i="6"/>
  <c r="AE25" i="6"/>
  <c r="Y25" i="6"/>
  <c r="AH25" i="6"/>
  <c r="AA25" i="6"/>
  <c r="T21" i="6"/>
  <c r="M19" i="6"/>
  <c r="P18" i="6"/>
  <c r="P17" i="6"/>
  <c r="M15" i="6"/>
  <c r="M14" i="6"/>
  <c r="M13" i="6"/>
  <c r="M12" i="6"/>
  <c r="M10" i="6"/>
  <c r="F16" i="6"/>
  <c r="G16" i="6" s="1"/>
  <c r="O17" i="5"/>
  <c r="M11" i="5"/>
  <c r="M13" i="5"/>
  <c r="M15" i="5"/>
  <c r="F21" i="5"/>
  <c r="G21" i="5" s="1"/>
  <c r="U16" i="5"/>
  <c r="V16" i="5" s="1"/>
  <c r="U20" i="5"/>
  <c r="V20" i="5" s="1"/>
  <c r="M10" i="5"/>
  <c r="M12" i="5"/>
  <c r="M14" i="5"/>
  <c r="O18" i="5"/>
  <c r="P18" i="5" s="1"/>
  <c r="F20" i="5"/>
  <c r="G20" i="5" s="1"/>
  <c r="L20" i="5"/>
  <c r="M20" i="5" s="1"/>
  <c r="P17" i="5"/>
  <c r="H21" i="5"/>
  <c r="L21" i="5" s="1"/>
  <c r="M21" i="5" s="1"/>
  <c r="L16" i="5"/>
  <c r="Q21" i="5"/>
  <c r="F16" i="5"/>
  <c r="G16" i="5" s="1"/>
  <c r="R21" i="5"/>
  <c r="K16" i="6"/>
  <c r="K21" i="6" s="1"/>
  <c r="U11" i="6"/>
  <c r="U12" i="6"/>
  <c r="U13" i="6"/>
  <c r="U14" i="6"/>
  <c r="U15" i="6"/>
  <c r="U17" i="6"/>
  <c r="U18" i="6"/>
  <c r="U19" i="6"/>
  <c r="U10" i="6"/>
  <c r="O12" i="6"/>
  <c r="O13" i="6"/>
  <c r="O14" i="6"/>
  <c r="O15" i="6"/>
  <c r="O18" i="6"/>
  <c r="O19" i="6"/>
  <c r="AU20" i="6"/>
  <c r="AT20" i="6"/>
  <c r="AS20" i="6"/>
  <c r="AR20" i="6"/>
  <c r="AQ20" i="6"/>
  <c r="AP20" i="6"/>
  <c r="AO20" i="6"/>
  <c r="AK20" i="6"/>
  <c r="AI20" i="6"/>
  <c r="AG20" i="6"/>
  <c r="AF20" i="6"/>
  <c r="AD20" i="6"/>
  <c r="AH20" i="6" s="1"/>
  <c r="AB20" i="6"/>
  <c r="Z20" i="6"/>
  <c r="X20" i="6"/>
  <c r="W20" i="6"/>
  <c r="Y20" i="6" s="1"/>
  <c r="AN19" i="6"/>
  <c r="AL19" i="6"/>
  <c r="AJ19" i="6"/>
  <c r="AH19" i="6"/>
  <c r="AE19" i="6"/>
  <c r="AC19" i="6"/>
  <c r="AA19" i="6"/>
  <c r="Y19" i="6"/>
  <c r="AN18" i="6"/>
  <c r="AL18" i="6"/>
  <c r="AJ18" i="6"/>
  <c r="AH18" i="6"/>
  <c r="AE18" i="6"/>
  <c r="AC18" i="6"/>
  <c r="AA18" i="6"/>
  <c r="Y18" i="6"/>
  <c r="AN17" i="6"/>
  <c r="AL17" i="6"/>
  <c r="AJ17" i="6"/>
  <c r="AH17" i="6"/>
  <c r="AE17" i="6"/>
  <c r="AC17" i="6"/>
  <c r="AA17" i="6"/>
  <c r="Y17" i="6"/>
  <c r="AU16" i="6"/>
  <c r="AT16" i="6"/>
  <c r="AT21" i="6" s="1"/>
  <c r="AS16" i="6"/>
  <c r="AQ16" i="6"/>
  <c r="AP16" i="6"/>
  <c r="AO16" i="6"/>
  <c r="AK16" i="6"/>
  <c r="AI16" i="6"/>
  <c r="AG16" i="6"/>
  <c r="AF16" i="6"/>
  <c r="AD16" i="6"/>
  <c r="AB16" i="6"/>
  <c r="Z16" i="6"/>
  <c r="X16" i="6"/>
  <c r="W16" i="6"/>
  <c r="AN15" i="6"/>
  <c r="AL15" i="6"/>
  <c r="AJ15" i="6"/>
  <c r="AH15" i="6"/>
  <c r="AE15" i="6"/>
  <c r="AC15" i="6"/>
  <c r="AA15" i="6"/>
  <c r="Y15" i="6"/>
  <c r="AN14" i="6"/>
  <c r="AL14" i="6"/>
  <c r="AJ14" i="6"/>
  <c r="AH14" i="6"/>
  <c r="AE14" i="6"/>
  <c r="AC14" i="6"/>
  <c r="AA14" i="6"/>
  <c r="Y14" i="6"/>
  <c r="AN13" i="6"/>
  <c r="AL13" i="6"/>
  <c r="AJ13" i="6"/>
  <c r="AH13" i="6"/>
  <c r="AE13" i="6"/>
  <c r="AC13" i="6"/>
  <c r="AA13" i="6"/>
  <c r="Y13" i="6"/>
  <c r="AN12" i="6"/>
  <c r="AL12" i="6"/>
  <c r="AJ12" i="6"/>
  <c r="AH12" i="6"/>
  <c r="AE12" i="6"/>
  <c r="AC12" i="6"/>
  <c r="AA12" i="6"/>
  <c r="Y12" i="6"/>
  <c r="AN11" i="6"/>
  <c r="AL11" i="6"/>
  <c r="AJ11" i="6"/>
  <c r="AH11" i="6"/>
  <c r="AE11" i="6"/>
  <c r="AC11" i="6"/>
  <c r="AA11" i="6"/>
  <c r="Y11" i="6"/>
  <c r="AL10" i="6"/>
  <c r="AJ10" i="6"/>
  <c r="AH10" i="6"/>
  <c r="AE10" i="6"/>
  <c r="AC10" i="6"/>
  <c r="AA10" i="6"/>
  <c r="S20" i="6"/>
  <c r="R20" i="6"/>
  <c r="Q20" i="6"/>
  <c r="N20" i="6"/>
  <c r="V20" i="6" s="1"/>
  <c r="J20" i="6"/>
  <c r="I20" i="6"/>
  <c r="H20" i="6"/>
  <c r="E20" i="6"/>
  <c r="E21" i="6" s="1"/>
  <c r="D20" i="6"/>
  <c r="O17" i="6"/>
  <c r="S16" i="6"/>
  <c r="R16" i="6"/>
  <c r="Q16" i="6"/>
  <c r="N16" i="6"/>
  <c r="V16" i="6" s="1"/>
  <c r="J16" i="6"/>
  <c r="I16" i="6"/>
  <c r="F15" i="6"/>
  <c r="F14" i="6"/>
  <c r="F13" i="6"/>
  <c r="F12" i="6"/>
  <c r="O11" i="6"/>
  <c r="O10" i="6"/>
  <c r="P10" i="6" s="1"/>
  <c r="F10" i="6"/>
  <c r="G10" i="6" s="1"/>
  <c r="R39" i="5"/>
  <c r="R40" i="5"/>
  <c r="R41" i="5"/>
  <c r="R42" i="5"/>
  <c r="R43" i="5"/>
  <c r="R45" i="5"/>
  <c r="R46" i="5"/>
  <c r="R47" i="5"/>
  <c r="R38" i="5"/>
  <c r="P39" i="5"/>
  <c r="P40" i="5"/>
  <c r="P41" i="5"/>
  <c r="P42" i="5"/>
  <c r="P43" i="5"/>
  <c r="P45" i="5"/>
  <c r="P46" i="5"/>
  <c r="P47" i="5"/>
  <c r="P38" i="5"/>
  <c r="K39" i="5"/>
  <c r="K40" i="5"/>
  <c r="K41" i="5"/>
  <c r="K42" i="5"/>
  <c r="K43" i="5"/>
  <c r="K45" i="5"/>
  <c r="K46" i="5"/>
  <c r="K47" i="5"/>
  <c r="I39" i="5"/>
  <c r="I40" i="5"/>
  <c r="I41" i="5"/>
  <c r="I42" i="5"/>
  <c r="I43" i="5"/>
  <c r="I45" i="5"/>
  <c r="I46" i="5"/>
  <c r="I47" i="5"/>
  <c r="G39" i="5"/>
  <c r="G40" i="5"/>
  <c r="G41" i="5"/>
  <c r="G42" i="5"/>
  <c r="G43" i="5"/>
  <c r="G45" i="5"/>
  <c r="G46" i="5"/>
  <c r="G47" i="5"/>
  <c r="G38" i="5"/>
  <c r="X48" i="5"/>
  <c r="Y48" i="5"/>
  <c r="Z48" i="5"/>
  <c r="AA48" i="5"/>
  <c r="AB48" i="5"/>
  <c r="AC48" i="5"/>
  <c r="W48" i="5"/>
  <c r="X44" i="5"/>
  <c r="Y44" i="5"/>
  <c r="Z44" i="5"/>
  <c r="AA44" i="5"/>
  <c r="AB44" i="5"/>
  <c r="AC44" i="5"/>
  <c r="W44" i="5"/>
  <c r="D46" i="5"/>
  <c r="D47" i="5"/>
  <c r="D45" i="5"/>
  <c r="D39" i="5"/>
  <c r="D40" i="5"/>
  <c r="D41" i="5"/>
  <c r="D42" i="5"/>
  <c r="D43" i="5"/>
  <c r="D38" i="5"/>
  <c r="S48" i="5"/>
  <c r="Q48" i="5"/>
  <c r="O48" i="5"/>
  <c r="N48" i="5"/>
  <c r="L48" i="5"/>
  <c r="P48" i="5" s="1"/>
  <c r="J48" i="5"/>
  <c r="H48" i="5"/>
  <c r="F48" i="5"/>
  <c r="E48" i="5"/>
  <c r="U47" i="5"/>
  <c r="V47" i="5" s="1"/>
  <c r="T47" i="5"/>
  <c r="M47" i="5"/>
  <c r="U46" i="5"/>
  <c r="V46" i="5" s="1"/>
  <c r="T46" i="5"/>
  <c r="M46" i="5"/>
  <c r="U45" i="5"/>
  <c r="V45" i="5" s="1"/>
  <c r="T45" i="5"/>
  <c r="M45" i="5"/>
  <c r="S44" i="5"/>
  <c r="Q44" i="5"/>
  <c r="O44" i="5"/>
  <c r="O49" i="5" s="1"/>
  <c r="N44" i="5"/>
  <c r="L44" i="5"/>
  <c r="L49" i="5" s="1"/>
  <c r="J44" i="5"/>
  <c r="H44" i="5"/>
  <c r="F44" i="5"/>
  <c r="E44" i="5"/>
  <c r="U43" i="5"/>
  <c r="V43" i="5" s="1"/>
  <c r="T43" i="5"/>
  <c r="M43" i="5"/>
  <c r="U42" i="5"/>
  <c r="V42" i="5" s="1"/>
  <c r="T42" i="5"/>
  <c r="M42" i="5"/>
  <c r="V41" i="5"/>
  <c r="U41" i="5"/>
  <c r="T41" i="5"/>
  <c r="M41" i="5"/>
  <c r="U40" i="5"/>
  <c r="V40" i="5" s="1"/>
  <c r="T40" i="5"/>
  <c r="M40" i="5"/>
  <c r="U39" i="5"/>
  <c r="V39" i="5" s="1"/>
  <c r="T39" i="5"/>
  <c r="M39" i="5"/>
  <c r="U38" i="5"/>
  <c r="V38" i="5" s="1"/>
  <c r="T38" i="5"/>
  <c r="M38" i="5"/>
  <c r="K38" i="5"/>
  <c r="I38" i="5"/>
  <c r="P25" i="6" l="1"/>
  <c r="M25" i="6"/>
  <c r="AL26" i="6"/>
  <c r="AJ26" i="6"/>
  <c r="AN26" i="6"/>
  <c r="M26" i="6"/>
  <c r="P26" i="6"/>
  <c r="X21" i="6"/>
  <c r="AO21" i="6"/>
  <c r="AB21" i="6"/>
  <c r="R21" i="6"/>
  <c r="U20" i="6"/>
  <c r="U16" i="6"/>
  <c r="N21" i="6"/>
  <c r="V21" i="6" s="1"/>
  <c r="L20" i="6"/>
  <c r="F20" i="6"/>
  <c r="L16" i="6"/>
  <c r="D21" i="6"/>
  <c r="F21" i="6" s="1"/>
  <c r="G21" i="6" s="1"/>
  <c r="O20" i="5"/>
  <c r="P20" i="5" s="1"/>
  <c r="U21" i="5"/>
  <c r="V21" i="5" s="1"/>
  <c r="M16" i="5"/>
  <c r="O16" i="5"/>
  <c r="R48" i="5"/>
  <c r="I48" i="5"/>
  <c r="P49" i="5"/>
  <c r="R44" i="5"/>
  <c r="AC49" i="5"/>
  <c r="K44" i="5"/>
  <c r="W49" i="5"/>
  <c r="G48" i="5"/>
  <c r="Q21" i="6"/>
  <c r="H21" i="6"/>
  <c r="Y16" i="6"/>
  <c r="AH16" i="6"/>
  <c r="AN16" i="6"/>
  <c r="AS21" i="6"/>
  <c r="AI21" i="6"/>
  <c r="AU21" i="6"/>
  <c r="U44" i="5"/>
  <c r="U48" i="5"/>
  <c r="V48" i="5" s="1"/>
  <c r="G44" i="5"/>
  <c r="K48" i="5"/>
  <c r="P44" i="5"/>
  <c r="I44" i="5"/>
  <c r="Z21" i="6"/>
  <c r="S21" i="6"/>
  <c r="I21" i="6"/>
  <c r="AK21" i="6"/>
  <c r="AQ21" i="6"/>
  <c r="AG21" i="6"/>
  <c r="AR21" i="6"/>
  <c r="J21" i="6"/>
  <c r="W21" i="6"/>
  <c r="AJ20" i="6"/>
  <c r="AP21" i="6"/>
  <c r="AD21" i="6"/>
  <c r="AH21" i="6" s="1"/>
  <c r="AE20" i="6"/>
  <c r="AJ16" i="6"/>
  <c r="AC20" i="6"/>
  <c r="AF21" i="6"/>
  <c r="AN10" i="6"/>
  <c r="AA16" i="6"/>
  <c r="AA20" i="6"/>
  <c r="AC16" i="6"/>
  <c r="AL16" i="6"/>
  <c r="AE16" i="6"/>
  <c r="O20" i="6"/>
  <c r="J49" i="5"/>
  <c r="Z49" i="5"/>
  <c r="AA49" i="5"/>
  <c r="Q49" i="5"/>
  <c r="Y49" i="5"/>
  <c r="D44" i="5"/>
  <c r="AB49" i="5"/>
  <c r="F49" i="5"/>
  <c r="D48" i="5"/>
  <c r="T44" i="5"/>
  <c r="M48" i="5"/>
  <c r="X49" i="5"/>
  <c r="H49" i="5"/>
  <c r="T48" i="5"/>
  <c r="E49" i="5"/>
  <c r="N49" i="5"/>
  <c r="M44" i="5"/>
  <c r="S49" i="5"/>
  <c r="P20" i="6" l="1"/>
  <c r="M20" i="6"/>
  <c r="O16" i="6"/>
  <c r="P16" i="6" s="1"/>
  <c r="M16" i="6"/>
  <c r="U21" i="6"/>
  <c r="L21" i="6"/>
  <c r="P16" i="5"/>
  <c r="O21" i="5"/>
  <c r="P21" i="5" s="1"/>
  <c r="U49" i="5"/>
  <c r="AE21" i="6"/>
  <c r="I49" i="5"/>
  <c r="K49" i="5"/>
  <c r="G49" i="5"/>
  <c r="R49" i="5"/>
  <c r="Y21" i="6"/>
  <c r="AA21" i="6"/>
  <c r="AC21" i="6"/>
  <c r="AN20" i="6"/>
  <c r="D49" i="5"/>
  <c r="V49" i="5"/>
  <c r="T49" i="5"/>
  <c r="M49" i="5"/>
  <c r="AN21" i="6" l="1"/>
  <c r="AM26" i="6"/>
  <c r="O21" i="6"/>
  <c r="P21" i="6" s="1"/>
  <c r="M21" i="6"/>
  <c r="V44" i="5"/>
</calcChain>
</file>

<file path=xl/sharedStrings.xml><?xml version="1.0" encoding="utf-8"?>
<sst xmlns="http://schemas.openxmlformats.org/spreadsheetml/2006/main" count="188" uniqueCount="77">
  <si>
    <t>その他</t>
    <rPh sb="2" eb="3">
      <t>ホカ</t>
    </rPh>
    <phoneticPr fontId="1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</si>
  <si>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1"/>
  </si>
  <si>
    <t>在　籍　者　数</t>
    <rPh sb="0" eb="7">
      <t>ザイセk</t>
    </rPh>
    <phoneticPr fontId="1"/>
  </si>
  <si>
    <t>（学校検診）</t>
    <rPh sb="1" eb="6">
      <t>ガッコ</t>
    </rPh>
    <phoneticPr fontId="1"/>
  </si>
  <si>
    <t>受　検　者　数</t>
    <rPh sb="0" eb="7">
      <t>ジュケン</t>
    </rPh>
    <phoneticPr fontId="1"/>
  </si>
  <si>
    <t>未　受　検　者　数</t>
    <rPh sb="0" eb="9">
      <t>ミジュケンsy</t>
    </rPh>
    <phoneticPr fontId="1"/>
  </si>
  <si>
    <t>未受験者割合（%）</t>
    <rPh sb="0" eb="4">
      <t>ミジュケン</t>
    </rPh>
    <rPh sb="4" eb="6">
      <t>ワリア</t>
    </rPh>
    <phoneticPr fontId="1"/>
  </si>
  <si>
    <t>陽性者内訳</t>
    <rPh sb="0" eb="3">
      <t>ヨウセ</t>
    </rPh>
    <rPh sb="3" eb="5">
      <t>ウチワk</t>
    </rPh>
    <phoneticPr fontId="1"/>
  </si>
  <si>
    <t>陽性者割合（%）</t>
    <rPh sb="0" eb="3">
      <t>ヨウセ</t>
    </rPh>
    <rPh sb="3" eb="5">
      <t>ワリア</t>
    </rPh>
    <phoneticPr fontId="1"/>
  </si>
  <si>
    <t>尿蛋白陽性者</t>
    <rPh sb="0" eb="3">
      <t>ニョ</t>
    </rPh>
    <rPh sb="3" eb="6">
      <t>ヨ</t>
    </rPh>
    <phoneticPr fontId="1"/>
  </si>
  <si>
    <t>小学校</t>
    <rPh sb="0" eb="3">
      <t>ショウガッコ</t>
    </rPh>
    <phoneticPr fontId="1"/>
  </si>
  <si>
    <t>１年生</t>
    <rPh sb="1" eb="3">
      <t>ネン</t>
    </rPh>
    <phoneticPr fontId="1"/>
  </si>
  <si>
    <t>２年生</t>
    <rPh sb="1" eb="3">
      <t>ネン</t>
    </rPh>
    <phoneticPr fontId="1"/>
  </si>
  <si>
    <t>３年生</t>
    <rPh sb="1" eb="3">
      <t>ネン</t>
    </rPh>
    <phoneticPr fontId="1"/>
  </si>
  <si>
    <t>４年生</t>
    <rPh sb="1" eb="3">
      <t>ネン</t>
    </rPh>
    <phoneticPr fontId="1"/>
  </si>
  <si>
    <t>５年生</t>
    <rPh sb="1" eb="3">
      <t>ネン</t>
    </rPh>
    <phoneticPr fontId="1"/>
  </si>
  <si>
    <t>６年生</t>
    <rPh sb="1" eb="3">
      <t>ネン</t>
    </rPh>
    <phoneticPr fontId="1"/>
  </si>
  <si>
    <t>合　計</t>
    <rPh sb="0" eb="3">
      <t>ゴウケ</t>
    </rPh>
    <phoneticPr fontId="1"/>
  </si>
  <si>
    <t>中学校</t>
    <rPh sb="0" eb="3">
      <t>チュ</t>
    </rPh>
    <phoneticPr fontId="1"/>
  </si>
  <si>
    <t>計</t>
    <rPh sb="0" eb="1">
      <t>ケイ</t>
    </rPh>
    <phoneticPr fontId="1"/>
  </si>
  <si>
    <t>異常なし</t>
    <rPh sb="0" eb="4">
      <t>イジョ</t>
    </rPh>
    <phoneticPr fontId="1"/>
  </si>
  <si>
    <t>異常なし割合（%）</t>
    <rPh sb="0" eb="6">
      <t>イジョ</t>
    </rPh>
    <phoneticPr fontId="1"/>
  </si>
  <si>
    <t>要精密検査者割合（%）</t>
    <rPh sb="0" eb="5">
      <t>ヨウセ</t>
    </rPh>
    <rPh sb="5" eb="6">
      <t>sy</t>
    </rPh>
    <rPh sb="6" eb="8">
      <t>ワリア</t>
    </rPh>
    <phoneticPr fontId="1"/>
  </si>
  <si>
    <t>要医療者数</t>
    <rPh sb="0" eb="1">
      <t>ヨウ</t>
    </rPh>
    <rPh sb="1" eb="3">
      <t>イリョウ</t>
    </rPh>
    <rPh sb="3" eb="4">
      <t>シャ</t>
    </rPh>
    <rPh sb="4" eb="5">
      <t>スウ</t>
    </rPh>
    <phoneticPr fontId="1"/>
  </si>
  <si>
    <t>要医療者割合（%）</t>
    <rPh sb="0" eb="1">
      <t>ヨウ</t>
    </rPh>
    <rPh sb="1" eb="3">
      <t>イリョウ</t>
    </rPh>
    <rPh sb="3" eb="4">
      <t>シャ</t>
    </rPh>
    <rPh sb="4" eb="6">
      <t>ワリア</t>
    </rPh>
    <phoneticPr fontId="1"/>
  </si>
  <si>
    <t>ネフローゼ症候群</t>
    <rPh sb="5" eb="8">
      <t>ショ</t>
    </rPh>
    <phoneticPr fontId="1"/>
  </si>
  <si>
    <t>尿蛋白・潜血</t>
    <rPh sb="0" eb="1">
      <t>ニョウ</t>
    </rPh>
    <rPh sb="1" eb="3">
      <t>タンパク</t>
    </rPh>
    <rPh sb="4" eb="6">
      <t>センケツ</t>
    </rPh>
    <phoneticPr fontId="1"/>
  </si>
  <si>
    <t>尿潜血陽性者</t>
    <rPh sb="0" eb="1">
      <t>ニョウ</t>
    </rPh>
    <rPh sb="1" eb="3">
      <t>センケツ</t>
    </rPh>
    <rPh sb="3" eb="6">
      <t>ヨウセイシャ</t>
    </rPh>
    <phoneticPr fontId="1"/>
  </si>
  <si>
    <t>尿蛋白・潜血陽性者</t>
    <rPh sb="0" eb="1">
      <t>ニョウ</t>
    </rPh>
    <rPh sb="1" eb="3">
      <t>タンパク</t>
    </rPh>
    <rPh sb="4" eb="6">
      <t>センケツ</t>
    </rPh>
    <rPh sb="6" eb="9">
      <t>ヨウセイシャ</t>
    </rPh>
    <phoneticPr fontId="1"/>
  </si>
  <si>
    <t>陽性者数合計</t>
    <rPh sb="0" eb="4">
      <t>ヨウセイシャスウ</t>
    </rPh>
    <rPh sb="4" eb="6">
      <t>ゴウケイ</t>
    </rPh>
    <phoneticPr fontId="1"/>
  </si>
  <si>
    <t>陽性者数合計</t>
    <rPh sb="0" eb="3">
      <t>ヨウセ</t>
    </rPh>
    <rPh sb="3" eb="4">
      <t>スウ</t>
    </rPh>
    <rPh sb="4" eb="6">
      <t>ゴウケイ</t>
    </rPh>
    <phoneticPr fontId="1"/>
  </si>
  <si>
    <t>受　検　者　数</t>
    <rPh sb="0" eb="1">
      <t>ウケ</t>
    </rPh>
    <rPh sb="2" eb="3">
      <t>ケン</t>
    </rPh>
    <rPh sb="4" eb="5">
      <t>モノ</t>
    </rPh>
    <rPh sb="6" eb="7">
      <t>スウ</t>
    </rPh>
    <phoneticPr fontId="1"/>
  </si>
  <si>
    <t>未　受　検　者　数</t>
    <rPh sb="0" eb="1">
      <t>ミ</t>
    </rPh>
    <rPh sb="2" eb="3">
      <t>ウケ</t>
    </rPh>
    <rPh sb="4" eb="5">
      <t>ケン</t>
    </rPh>
    <rPh sb="6" eb="7">
      <t>モノ</t>
    </rPh>
    <rPh sb="8" eb="9">
      <t>スウ</t>
    </rPh>
    <phoneticPr fontId="1"/>
  </si>
  <si>
    <t>欄：入力して下さい。</t>
    <rPh sb="0" eb="1">
      <t>ラン</t>
    </rPh>
    <rPh sb="2" eb="4">
      <t>ニュウリョク</t>
    </rPh>
    <rPh sb="6" eb="7">
      <t>クダ</t>
    </rPh>
    <phoneticPr fontId="1"/>
  </si>
  <si>
    <t>欄：自動計算されます。</t>
    <rPh sb="0" eb="1">
      <t>ラン</t>
    </rPh>
    <rPh sb="2" eb="4">
      <t>ジドウ</t>
    </rPh>
    <rPh sb="4" eb="6">
      <t>ケイサン</t>
    </rPh>
    <phoneticPr fontId="1"/>
  </si>
  <si>
    <t>作成：</t>
    <rPh sb="0" eb="2">
      <t>サクセイ</t>
    </rPh>
    <phoneticPr fontId="1"/>
  </si>
  <si>
    <t>三次検診受検者数</t>
    <rPh sb="0" eb="1">
      <t>サン</t>
    </rPh>
    <rPh sb="1" eb="4">
      <t>z</t>
    </rPh>
    <rPh sb="4" eb="8">
      <t>ジュケン</t>
    </rPh>
    <phoneticPr fontId="1"/>
  </si>
  <si>
    <t>三次検診未受検者数</t>
    <rPh sb="0" eb="1">
      <t>サン</t>
    </rPh>
    <rPh sb="1" eb="2">
      <t>z</t>
    </rPh>
    <rPh sb="2" eb="4">
      <t>アイケン</t>
    </rPh>
    <rPh sb="4" eb="9">
      <t>ミジュケン</t>
    </rPh>
    <phoneticPr fontId="1"/>
  </si>
  <si>
    <t>要経過観察者数</t>
    <rPh sb="0" eb="1">
      <t>ヨウ</t>
    </rPh>
    <rPh sb="1" eb="3">
      <t>ケイカ</t>
    </rPh>
    <rPh sb="3" eb="5">
      <t>カンサツ</t>
    </rPh>
    <rPh sb="5" eb="6">
      <t>シャ</t>
    </rPh>
    <rPh sb="6" eb="7">
      <t>スウ</t>
    </rPh>
    <phoneticPr fontId="1"/>
  </si>
  <si>
    <t>要経過観察者割合（%）</t>
    <rPh sb="0" eb="1">
      <t>ヨウ</t>
    </rPh>
    <rPh sb="1" eb="3">
      <t>ケイカ</t>
    </rPh>
    <rPh sb="3" eb="5">
      <t>カンサツ</t>
    </rPh>
    <rPh sb="5" eb="6">
      <t>シャ</t>
    </rPh>
    <rPh sb="6" eb="8">
      <t>ワリア</t>
    </rPh>
    <phoneticPr fontId="1"/>
  </si>
  <si>
    <r>
      <rPr>
        <sz val="14"/>
        <color theme="1"/>
        <rFont val="游ゴシック"/>
        <family val="2"/>
        <charset val="128"/>
      </rPr>
      <t>四</t>
    </r>
    <r>
      <rPr>
        <sz val="14"/>
        <color theme="1"/>
        <rFont val="游ゴシック"/>
        <family val="3"/>
        <charset val="128"/>
        <scheme val="minor"/>
      </rPr>
      <t>次検診受検者数</t>
    </r>
    <rPh sb="0" eb="1">
      <t>4</t>
    </rPh>
    <rPh sb="1" eb="4">
      <t>z</t>
    </rPh>
    <rPh sb="4" eb="8">
      <t>ジュケン</t>
    </rPh>
    <phoneticPr fontId="1"/>
  </si>
  <si>
    <t>四次検診未受検者数</t>
    <rPh sb="0" eb="1">
      <t>シ</t>
    </rPh>
    <rPh sb="1" eb="2">
      <t>z</t>
    </rPh>
    <rPh sb="2" eb="4">
      <t>アイケン</t>
    </rPh>
    <rPh sb="4" eb="9">
      <t>ミジュケン</t>
    </rPh>
    <phoneticPr fontId="1"/>
  </si>
  <si>
    <t>第　　一　　次　　検　　尿</t>
    <rPh sb="0" eb="1">
      <t>ダイ</t>
    </rPh>
    <rPh sb="3" eb="4">
      <t>イチ</t>
    </rPh>
    <rPh sb="6" eb="7">
      <t>ツギ</t>
    </rPh>
    <rPh sb="9" eb="10">
      <t>ケン</t>
    </rPh>
    <rPh sb="12" eb="13">
      <t>ニョウ</t>
    </rPh>
    <phoneticPr fontId="1"/>
  </si>
  <si>
    <t>第　　二　　次　検　尿</t>
    <rPh sb="0" eb="1">
      <t>ダイ</t>
    </rPh>
    <rPh sb="3" eb="4">
      <t>ニ</t>
    </rPh>
    <rPh sb="6" eb="7">
      <t>ツギ</t>
    </rPh>
    <rPh sb="8" eb="9">
      <t>ケン</t>
    </rPh>
    <rPh sb="10" eb="11">
      <t>ニョウ</t>
    </rPh>
    <phoneticPr fontId="1"/>
  </si>
  <si>
    <t>第　　四　　次　　精　　密　　検　　査</t>
    <rPh sb="0" eb="1">
      <t>ダイ</t>
    </rPh>
    <rPh sb="3" eb="4">
      <t>ヨン</t>
    </rPh>
    <rPh sb="6" eb="7">
      <t>ツギ</t>
    </rPh>
    <rPh sb="9" eb="10">
      <t>セイ</t>
    </rPh>
    <rPh sb="12" eb="13">
      <t>ミツ</t>
    </rPh>
    <rPh sb="15" eb="16">
      <t>ケン</t>
    </rPh>
    <rPh sb="18" eb="19">
      <t>サ</t>
    </rPh>
    <phoneticPr fontId="1"/>
  </si>
  <si>
    <t>第　　三　　次　　検　　査</t>
    <rPh sb="0" eb="1">
      <t>ダイ</t>
    </rPh>
    <rPh sb="3" eb="4">
      <t>ミ</t>
    </rPh>
    <rPh sb="6" eb="7">
      <t>ツギ</t>
    </rPh>
    <rPh sb="9" eb="10">
      <t>ケン</t>
    </rPh>
    <rPh sb="12" eb="13">
      <t>サ</t>
    </rPh>
    <phoneticPr fontId="1"/>
  </si>
  <si>
    <t>（指定精密検査医療機関）</t>
    <rPh sb="1" eb="3">
      <t>シテイ</t>
    </rPh>
    <rPh sb="3" eb="5">
      <t>セイミツ</t>
    </rPh>
    <rPh sb="5" eb="7">
      <t>ケンサ</t>
    </rPh>
    <rPh sb="7" eb="9">
      <t>イリョウ</t>
    </rPh>
    <rPh sb="9" eb="11">
      <t>キカン</t>
    </rPh>
    <phoneticPr fontId="1"/>
  </si>
  <si>
    <t>（かかりつけ医療機関）</t>
    <rPh sb="6" eb="10">
      <t>イリョ</t>
    </rPh>
    <rPh sb="10" eb="11">
      <t>ガッコ</t>
    </rPh>
    <phoneticPr fontId="1"/>
  </si>
  <si>
    <t>未受検者割合（％）</t>
  </si>
  <si>
    <t>未受検者割合（％）</t>
    <rPh sb="0" eb="1">
      <t>ミ</t>
    </rPh>
    <rPh sb="1" eb="4">
      <t>ジュケンシャ</t>
    </rPh>
    <rPh sb="4" eb="6">
      <t>ワリアイ</t>
    </rPh>
    <phoneticPr fontId="1"/>
  </si>
  <si>
    <t>急性糸球体腎炎</t>
    <rPh sb="0" eb="2">
      <t>キュウセイ</t>
    </rPh>
    <rPh sb="2" eb="7">
      <t>シキュウタイジンエン</t>
    </rPh>
    <phoneticPr fontId="1"/>
  </si>
  <si>
    <t>無症候性血尿及び蛋白尿</t>
    <rPh sb="0" eb="1">
      <t>ム</t>
    </rPh>
    <rPh sb="1" eb="4">
      <t>ショウコウセイ</t>
    </rPh>
    <rPh sb="4" eb="6">
      <t>ケツニョウ</t>
    </rPh>
    <rPh sb="6" eb="7">
      <t>オヨ</t>
    </rPh>
    <rPh sb="8" eb="11">
      <t>タンパクニョウ</t>
    </rPh>
    <phoneticPr fontId="1"/>
  </si>
  <si>
    <t>尿路感染症・尿路奇形</t>
    <rPh sb="0" eb="2">
      <t>ニョウロ</t>
    </rPh>
    <rPh sb="2" eb="5">
      <t>カンセンショウ</t>
    </rPh>
    <rPh sb="6" eb="8">
      <t>ニョウロ</t>
    </rPh>
    <rPh sb="8" eb="10">
      <t>キケイ</t>
    </rPh>
    <phoneticPr fontId="1"/>
  </si>
  <si>
    <t>要観察・医療内訳</t>
    <rPh sb="0" eb="1">
      <t>ヨウ</t>
    </rPh>
    <rPh sb="1" eb="3">
      <t>カンサツ</t>
    </rPh>
    <rPh sb="4" eb="6">
      <t>イリョウ</t>
    </rPh>
    <rPh sb="6" eb="8">
      <t>ウチワk</t>
    </rPh>
    <phoneticPr fontId="1"/>
  </si>
  <si>
    <t>体位性（起立性）蛋白尿</t>
    <rPh sb="0" eb="3">
      <t>タイイセイ</t>
    </rPh>
    <rPh sb="4" eb="6">
      <t>キリツ</t>
    </rPh>
    <rPh sb="6" eb="7">
      <t>セイ</t>
    </rPh>
    <rPh sb="8" eb="10">
      <t>タンパク</t>
    </rPh>
    <rPh sb="10" eb="11">
      <t>ニョウ</t>
    </rPh>
    <phoneticPr fontId="1"/>
  </si>
  <si>
    <t>慢性糸球体腎炎</t>
    <rPh sb="0" eb="2">
      <t>マンセイ</t>
    </rPh>
    <rPh sb="2" eb="5">
      <t>シキュウタイ</t>
    </rPh>
    <rPh sb="5" eb="7">
      <t>ジンエン</t>
    </rPh>
    <phoneticPr fontId="1"/>
  </si>
  <si>
    <t>（学校検診）</t>
    <phoneticPr fontId="1"/>
  </si>
  <si>
    <t>学校検尿 集計表</t>
    <rPh sb="0" eb="2">
      <t>ガッコウ</t>
    </rPh>
    <rPh sb="2" eb="4">
      <t>ケンニョウ</t>
    </rPh>
    <rPh sb="5" eb="8">
      <t>シュウケイヒョウ</t>
    </rPh>
    <phoneticPr fontId="1"/>
  </si>
  <si>
    <t>作成日：</t>
    <rPh sb="0" eb="2">
      <t>サクセイ</t>
    </rPh>
    <rPh sb="2" eb="3">
      <t>ヒ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</si>
  <si>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</si>
  <si>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尿糖陽性者</t>
    <rPh sb="0" eb="2">
      <t>ニョウトウ</t>
    </rPh>
    <rPh sb="2" eb="5">
      <t>ヨウセイシャ</t>
    </rPh>
    <phoneticPr fontId="1"/>
  </si>
  <si>
    <t>集計表６-1</t>
    <rPh sb="0" eb="3">
      <t>シュウケイヒョウ</t>
    </rPh>
    <phoneticPr fontId="1"/>
  </si>
  <si>
    <t>（第三次検尿医療機関）</t>
    <rPh sb="1" eb="2">
      <t>ダイ</t>
    </rPh>
    <rPh sb="2" eb="4">
      <t>サンジ</t>
    </rPh>
    <rPh sb="4" eb="6">
      <t>ケンニョウ</t>
    </rPh>
    <rPh sb="6" eb="10">
      <t>イリョ</t>
    </rPh>
    <rPh sb="10" eb="11">
      <t>ガッコ</t>
    </rPh>
    <phoneticPr fontId="1"/>
  </si>
  <si>
    <t>作成者（学校名）：</t>
    <rPh sb="0" eb="2">
      <t>サクセイ</t>
    </rPh>
    <rPh sb="2" eb="3">
      <t>シャ</t>
    </rPh>
    <rPh sb="4" eb="7">
      <t>ガッコウメイ</t>
    </rPh>
    <phoneticPr fontId="1"/>
  </si>
  <si>
    <t>（デフォルト値　“0”　）</t>
    <rPh sb="6" eb="7">
      <t>アタイ</t>
    </rPh>
    <phoneticPr fontId="1"/>
  </si>
  <si>
    <t>高等学校</t>
    <rPh sb="0" eb="4">
      <t>コウトウガッコウ</t>
    </rPh>
    <phoneticPr fontId="1"/>
  </si>
  <si>
    <t>総合計</t>
    <rPh sb="0" eb="1">
      <t>ソウ</t>
    </rPh>
    <rPh sb="1" eb="2">
      <t>ゴウ</t>
    </rPh>
    <rPh sb="2" eb="3">
      <t>ケイ</t>
    </rPh>
    <phoneticPr fontId="1"/>
  </si>
  <si>
    <t>小計</t>
    <rPh sb="0" eb="1">
      <t>ショウ</t>
    </rPh>
    <rPh sb="1" eb="2">
      <t>ケイ</t>
    </rPh>
    <phoneticPr fontId="1"/>
  </si>
  <si>
    <t>作成者：鳥取県医師会学校検尿委員会</t>
    <rPh sb="0" eb="2">
      <t>サクセイ</t>
    </rPh>
    <rPh sb="2" eb="3">
      <t>シャ</t>
    </rPh>
    <rPh sb="4" eb="7">
      <t>トットリケン</t>
    </rPh>
    <rPh sb="7" eb="10">
      <t>イシカイ</t>
    </rPh>
    <rPh sb="10" eb="12">
      <t>ガッコウ</t>
    </rPh>
    <rPh sb="12" eb="14">
      <t>ケンニョウ</t>
    </rPh>
    <rPh sb="14" eb="17">
      <t>イインカイ</t>
    </rPh>
    <phoneticPr fontId="1"/>
  </si>
  <si>
    <t>（集計表6-３）鳥取県学校検尿 最終集計表</t>
    <rPh sb="1" eb="4">
      <t>シュウケイヒョウ</t>
    </rPh>
    <rPh sb="8" eb="11">
      <t>トットリケン</t>
    </rPh>
    <rPh sb="11" eb="13">
      <t>ガッコウ</t>
    </rPh>
    <rPh sb="13" eb="15">
      <t>ケンニョウ</t>
    </rPh>
    <rPh sb="16" eb="18">
      <t>サイシュウ</t>
    </rPh>
    <rPh sb="18" eb="21">
      <t>シュウケイヒョウ</t>
    </rPh>
    <phoneticPr fontId="1"/>
  </si>
  <si>
    <t>尿糖陽性者精密検査</t>
    <rPh sb="0" eb="2">
      <t>ニョウトウ</t>
    </rPh>
    <rPh sb="2" eb="4">
      <t>ヨウセイ</t>
    </rPh>
    <rPh sb="4" eb="5">
      <t>シャ</t>
    </rPh>
    <rPh sb="5" eb="7">
      <t>セイミツ</t>
    </rPh>
    <rPh sb="7" eb="9">
      <t>ケンサ</t>
    </rPh>
    <phoneticPr fontId="1"/>
  </si>
  <si>
    <t>（指定精密検査医療機関）</t>
    <phoneticPr fontId="1"/>
  </si>
  <si>
    <t>判　定</t>
    <rPh sb="0" eb="1">
      <t>ハン</t>
    </rPh>
    <rPh sb="2" eb="3">
      <t>サダム</t>
    </rPh>
    <phoneticPr fontId="1"/>
  </si>
  <si>
    <t>正常型</t>
    <rPh sb="0" eb="2">
      <t>セイジョウ</t>
    </rPh>
    <rPh sb="2" eb="3">
      <t>カタ</t>
    </rPh>
    <phoneticPr fontId="1"/>
  </si>
  <si>
    <t>境界型</t>
    <rPh sb="0" eb="3">
      <t>キョウカイガタ</t>
    </rPh>
    <phoneticPr fontId="1"/>
  </si>
  <si>
    <t>糖尿病型（Ⅰ型）</t>
    <rPh sb="0" eb="3">
      <t>トウニョウビョウ</t>
    </rPh>
    <rPh sb="3" eb="4">
      <t>カタ</t>
    </rPh>
    <rPh sb="6" eb="7">
      <t>カタ</t>
    </rPh>
    <phoneticPr fontId="1"/>
  </si>
  <si>
    <t>糖尿病型（Ⅱ型）</t>
    <rPh sb="0" eb="3">
      <t>トウニョウビョウ</t>
    </rPh>
    <rPh sb="3" eb="4">
      <t>カタ</t>
    </rPh>
    <rPh sb="6" eb="7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</si>
</sst>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_ "/>
    <numFmt numFmtId="179" formatCode="0_);[Red]\(0\)"/>
    <numFmt numFmtId="180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medium">
        <color auto="1"/>
      </left>
      <right/>
      <top/>
      <bottom style="double">
        <color auto="1"/>
      </bottom>
      <diagonal style="thin">
        <color auto="1"/>
      </diagonal>
    </border>
    <border diagonalDown="1">
      <left/>
      <right/>
      <top/>
      <bottom style="double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20" xfId="0" applyFont="1" applyBorder="1" applyAlignment="1">
      <alignment horizontal="center"/>
    </xf>
    <xf numFmtId="176" fontId="3" fillId="0" borderId="22" xfId="0" applyNumberFormat="1" applyFont="1" applyBorder="1" applyAlignment="1"/>
    <xf numFmtId="176" fontId="3" fillId="0" borderId="19" xfId="0" applyNumberFormat="1" applyFont="1" applyBorder="1" applyAlignment="1"/>
    <xf numFmtId="176" fontId="3" fillId="0" borderId="17" xfId="0" applyNumberFormat="1" applyFont="1" applyBorder="1" applyAlignment="1"/>
    <xf numFmtId="176" fontId="3" fillId="0" borderId="49" xfId="0" applyNumberFormat="1" applyFont="1" applyBorder="1" applyAlignment="1"/>
    <xf numFmtId="176" fontId="3" fillId="0" borderId="18" xfId="0" applyNumberFormat="1" applyFont="1" applyBorder="1" applyAlignment="1"/>
    <xf numFmtId="0" fontId="3" fillId="0" borderId="12" xfId="0" applyFont="1" applyBorder="1" applyAlignment="1">
      <alignment horizontal="center"/>
    </xf>
    <xf numFmtId="176" fontId="3" fillId="0" borderId="7" xfId="0" applyNumberFormat="1" applyFont="1" applyBorder="1" applyAlignment="1"/>
    <xf numFmtId="176" fontId="3" fillId="0" borderId="2" xfId="0" applyNumberFormat="1" applyFont="1" applyBorder="1" applyAlignment="1"/>
    <xf numFmtId="176" fontId="3" fillId="0" borderId="14" xfId="0" applyNumberFormat="1" applyFont="1" applyBorder="1" applyAlignment="1"/>
    <xf numFmtId="176" fontId="3" fillId="0" borderId="5" xfId="0" applyNumberFormat="1" applyFont="1" applyBorder="1" applyAlignment="1"/>
    <xf numFmtId="0" fontId="3" fillId="0" borderId="50" xfId="0" applyFont="1" applyBorder="1" applyAlignment="1">
      <alignment horizontal="center"/>
    </xf>
    <xf numFmtId="176" fontId="3" fillId="0" borderId="6" xfId="0" applyNumberFormat="1" applyFont="1" applyBorder="1" applyAlignment="1"/>
    <xf numFmtId="176" fontId="3" fillId="0" borderId="37" xfId="0" applyNumberFormat="1" applyFont="1" applyBorder="1" applyAlignment="1"/>
    <xf numFmtId="176" fontId="3" fillId="0" borderId="38" xfId="0" applyNumberFormat="1" applyFont="1" applyBorder="1" applyAlignment="1"/>
    <xf numFmtId="176" fontId="3" fillId="0" borderId="39" xfId="0" applyNumberFormat="1" applyFont="1" applyBorder="1" applyAlignment="1"/>
    <xf numFmtId="0" fontId="3" fillId="0" borderId="52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4" fillId="2" borderId="46" xfId="0" applyFont="1" applyFill="1" applyBorder="1" applyAlignment="1">
      <alignment vertical="center" textRotation="255"/>
    </xf>
    <xf numFmtId="176" fontId="3" fillId="0" borderId="61" xfId="0" applyNumberFormat="1" applyFont="1" applyBorder="1" applyAlignment="1"/>
    <xf numFmtId="176" fontId="3" fillId="0" borderId="63" xfId="0" applyNumberFormat="1" applyFont="1" applyBorder="1" applyAlignment="1"/>
    <xf numFmtId="178" fontId="7" fillId="0" borderId="17" xfId="0" applyNumberFormat="1" applyFont="1" applyBorder="1">
      <alignment vertical="center"/>
    </xf>
    <xf numFmtId="178" fontId="7" fillId="0" borderId="14" xfId="0" applyNumberFormat="1" applyFont="1" applyBorder="1">
      <alignment vertical="center"/>
    </xf>
    <xf numFmtId="178" fontId="7" fillId="0" borderId="46" xfId="0" applyNumberFormat="1" applyFont="1" applyBorder="1">
      <alignment vertical="center"/>
    </xf>
    <xf numFmtId="176" fontId="3" fillId="4" borderId="17" xfId="0" applyNumberFormat="1" applyFont="1" applyFill="1" applyBorder="1" applyAlignment="1"/>
    <xf numFmtId="177" fontId="3" fillId="4" borderId="20" xfId="0" applyNumberFormat="1" applyFont="1" applyFill="1" applyBorder="1" applyAlignment="1"/>
    <xf numFmtId="177" fontId="3" fillId="4" borderId="12" xfId="0" applyNumberFormat="1" applyFont="1" applyFill="1" applyBorder="1" applyAlignment="1"/>
    <xf numFmtId="176" fontId="3" fillId="4" borderId="51" xfId="0" applyNumberFormat="1" applyFont="1" applyFill="1" applyBorder="1" applyAlignment="1"/>
    <xf numFmtId="177" fontId="3" fillId="4" borderId="50" xfId="0" applyNumberFormat="1" applyFont="1" applyFill="1" applyBorder="1" applyAlignment="1"/>
    <xf numFmtId="176" fontId="3" fillId="4" borderId="55" xfId="0" applyNumberFormat="1" applyFont="1" applyFill="1" applyBorder="1" applyAlignment="1"/>
    <xf numFmtId="177" fontId="3" fillId="4" borderId="52" xfId="0" applyNumberFormat="1" applyFont="1" applyFill="1" applyBorder="1" applyAlignment="1"/>
    <xf numFmtId="176" fontId="3" fillId="4" borderId="24" xfId="0" applyNumberFormat="1" applyFont="1" applyFill="1" applyBorder="1" applyAlignment="1"/>
    <xf numFmtId="177" fontId="3" fillId="4" borderId="26" xfId="0" applyNumberFormat="1" applyFont="1" applyFill="1" applyBorder="1" applyAlignment="1"/>
    <xf numFmtId="177" fontId="3" fillId="4" borderId="15" xfId="0" applyNumberFormat="1" applyFont="1" applyFill="1" applyBorder="1" applyAlignment="1"/>
    <xf numFmtId="177" fontId="3" fillId="4" borderId="3" xfId="0" applyNumberFormat="1" applyFont="1" applyFill="1" applyBorder="1" applyAlignment="1"/>
    <xf numFmtId="176" fontId="3" fillId="4" borderId="46" xfId="0" applyNumberFormat="1" applyFont="1" applyFill="1" applyBorder="1" applyAlignment="1"/>
    <xf numFmtId="177" fontId="3" fillId="4" borderId="40" xfId="0" applyNumberFormat="1" applyFont="1" applyFill="1" applyBorder="1" applyAlignment="1"/>
    <xf numFmtId="177" fontId="3" fillId="4" borderId="57" xfId="0" applyNumberFormat="1" applyFont="1" applyFill="1" applyBorder="1" applyAlignment="1"/>
    <xf numFmtId="177" fontId="3" fillId="4" borderId="13" xfId="0" applyNumberFormat="1" applyFont="1" applyFill="1" applyBorder="1" applyAlignment="1"/>
    <xf numFmtId="0" fontId="0" fillId="4" borderId="14" xfId="0" applyFill="1" applyBorder="1" applyAlignment="1"/>
    <xf numFmtId="0" fontId="3" fillId="4" borderId="52" xfId="0" applyFont="1" applyFill="1" applyBorder="1" applyAlignment="1">
      <alignment horizontal="center"/>
    </xf>
    <xf numFmtId="176" fontId="3" fillId="4" borderId="53" xfId="0" applyNumberFormat="1" applyFont="1" applyFill="1" applyBorder="1" applyAlignment="1"/>
    <xf numFmtId="176" fontId="3" fillId="4" borderId="54" xfId="0" applyNumberFormat="1" applyFont="1" applyFill="1" applyBorder="1" applyAlignment="1"/>
    <xf numFmtId="176" fontId="3" fillId="4" borderId="56" xfId="0" applyNumberFormat="1" applyFont="1" applyFill="1" applyBorder="1" applyAlignment="1"/>
    <xf numFmtId="178" fontId="7" fillId="4" borderId="17" xfId="0" applyNumberFormat="1" applyFont="1" applyFill="1" applyBorder="1">
      <alignment vertical="center"/>
    </xf>
    <xf numFmtId="176" fontId="3" fillId="4" borderId="59" xfId="0" applyNumberFormat="1" applyFont="1" applyFill="1" applyBorder="1" applyAlignment="1"/>
    <xf numFmtId="176" fontId="3" fillId="4" borderId="58" xfId="0" applyNumberFormat="1" applyFont="1" applyFill="1" applyBorder="1" applyAlignment="1"/>
    <xf numFmtId="176" fontId="3" fillId="4" borderId="25" xfId="0" applyNumberFormat="1" applyFont="1" applyFill="1" applyBorder="1" applyAlignment="1"/>
    <xf numFmtId="0" fontId="4" fillId="0" borderId="0" xfId="0" applyFont="1" applyFill="1" applyBorder="1" applyAlignment="1"/>
    <xf numFmtId="0" fontId="7" fillId="0" borderId="0" xfId="0" applyFont="1">
      <alignment vertical="center"/>
    </xf>
    <xf numFmtId="177" fontId="3" fillId="4" borderId="46" xfId="0" applyNumberFormat="1" applyFont="1" applyFill="1" applyBorder="1" applyAlignment="1"/>
    <xf numFmtId="177" fontId="3" fillId="4" borderId="55" xfId="0" applyNumberFormat="1" applyFont="1" applyFill="1" applyBorder="1" applyAlignment="1"/>
    <xf numFmtId="177" fontId="3" fillId="4" borderId="8" xfId="0" applyNumberFormat="1" applyFont="1" applyFill="1" applyBorder="1" applyAlignment="1"/>
    <xf numFmtId="178" fontId="7" fillId="4" borderId="24" xfId="0" applyNumberFormat="1" applyFont="1" applyFill="1" applyBorder="1">
      <alignment vertical="center"/>
    </xf>
    <xf numFmtId="178" fontId="7" fillId="4" borderId="46" xfId="0" applyNumberFormat="1" applyFont="1" applyFill="1" applyBorder="1">
      <alignment vertical="center"/>
    </xf>
    <xf numFmtId="177" fontId="3" fillId="4" borderId="60" xfId="0" applyNumberFormat="1" applyFont="1" applyFill="1" applyBorder="1" applyAlignment="1"/>
    <xf numFmtId="177" fontId="3" fillId="4" borderId="9" xfId="0" applyNumberFormat="1" applyFont="1" applyFill="1" applyBorder="1" applyAlignment="1"/>
    <xf numFmtId="176" fontId="3" fillId="4" borderId="22" xfId="0" applyNumberFormat="1" applyFont="1" applyFill="1" applyBorder="1" applyAlignment="1"/>
    <xf numFmtId="177" fontId="3" fillId="4" borderId="17" xfId="0" applyNumberFormat="1" applyFont="1" applyFill="1" applyBorder="1" applyAlignment="1"/>
    <xf numFmtId="177" fontId="3" fillId="4" borderId="62" xfId="0" applyNumberFormat="1" applyFont="1" applyFill="1" applyBorder="1" applyAlignment="1"/>
    <xf numFmtId="9" fontId="3" fillId="4" borderId="17" xfId="0" applyNumberFormat="1" applyFont="1" applyFill="1" applyBorder="1" applyAlignment="1"/>
    <xf numFmtId="9" fontId="3" fillId="4" borderId="55" xfId="0" applyNumberFormat="1" applyFont="1" applyFill="1" applyBorder="1" applyAlignment="1"/>
    <xf numFmtId="9" fontId="3" fillId="4" borderId="24" xfId="0" applyNumberFormat="1" applyFont="1" applyFill="1" applyBorder="1" applyAlignment="1"/>
    <xf numFmtId="9" fontId="3" fillId="4" borderId="20" xfId="0" applyNumberFormat="1" applyFont="1" applyFill="1" applyBorder="1" applyAlignment="1"/>
    <xf numFmtId="9" fontId="3" fillId="4" borderId="12" xfId="0" applyNumberFormat="1" applyFont="1" applyFill="1" applyBorder="1" applyAlignment="1"/>
    <xf numFmtId="9" fontId="3" fillId="4" borderId="50" xfId="0" applyNumberFormat="1" applyFont="1" applyFill="1" applyBorder="1" applyAlignment="1"/>
    <xf numFmtId="9" fontId="3" fillId="4" borderId="52" xfId="0" applyNumberFormat="1" applyFont="1" applyFill="1" applyBorder="1" applyAlignment="1"/>
    <xf numFmtId="9" fontId="3" fillId="4" borderId="26" xfId="0" applyNumberFormat="1" applyFont="1" applyFill="1" applyBorder="1" applyAlignment="1"/>
    <xf numFmtId="9" fontId="3" fillId="4" borderId="51" xfId="0" applyNumberFormat="1" applyFont="1" applyFill="1" applyBorder="1" applyAlignment="1"/>
    <xf numFmtId="0" fontId="4" fillId="2" borderId="45" xfId="0" applyNumberFormat="1" applyFont="1" applyFill="1" applyBorder="1" applyAlignment="1">
      <alignment horizontal="center" vertical="center" textRotation="255" shrinkToFit="1"/>
    </xf>
    <xf numFmtId="0" fontId="4" fillId="2" borderId="46" xfId="0" applyFont="1" applyFill="1" applyBorder="1" applyAlignment="1">
      <alignment horizontal="center" vertical="center" textRotation="255" shrinkToFit="1"/>
    </xf>
    <xf numFmtId="0" fontId="3" fillId="2" borderId="46" xfId="0" applyFont="1" applyFill="1" applyBorder="1" applyAlignment="1">
      <alignment horizontal="center" vertical="center" textRotation="255" shrinkToFit="1"/>
    </xf>
    <xf numFmtId="9" fontId="4" fillId="2" borderId="45" xfId="0" applyNumberFormat="1" applyFont="1" applyFill="1" applyBorder="1" applyAlignment="1">
      <alignment horizontal="center" vertical="center" textRotation="255" shrinkToFit="1"/>
    </xf>
    <xf numFmtId="0" fontId="4" fillId="2" borderId="71" xfId="0" applyFont="1" applyFill="1" applyBorder="1" applyAlignment="1">
      <alignment horizontal="center" vertical="center" textRotation="255" shrinkToFit="1"/>
    </xf>
    <xf numFmtId="176" fontId="3" fillId="4" borderId="64" xfId="0" applyNumberFormat="1" applyFont="1" applyFill="1" applyBorder="1" applyAlignment="1"/>
    <xf numFmtId="0" fontId="7" fillId="2" borderId="60" xfId="0" applyFont="1" applyFill="1" applyBorder="1" applyAlignment="1">
      <alignment vertical="center" textRotation="255"/>
    </xf>
    <xf numFmtId="0" fontId="0" fillId="0" borderId="60" xfId="0" applyBorder="1">
      <alignment vertical="center"/>
    </xf>
    <xf numFmtId="178" fontId="3" fillId="0" borderId="17" xfId="0" applyNumberFormat="1" applyFont="1" applyFill="1" applyBorder="1" applyAlignment="1"/>
    <xf numFmtId="178" fontId="3" fillId="0" borderId="17" xfId="0" applyNumberFormat="1" applyFont="1" applyBorder="1" applyAlignment="1"/>
    <xf numFmtId="178" fontId="3" fillId="0" borderId="20" xfId="0" applyNumberFormat="1" applyFont="1" applyBorder="1" applyAlignment="1"/>
    <xf numFmtId="178" fontId="3" fillId="0" borderId="14" xfId="0" applyNumberFormat="1" applyFont="1" applyBorder="1" applyAlignment="1"/>
    <xf numFmtId="178" fontId="3" fillId="0" borderId="12" xfId="0" applyNumberFormat="1" applyFont="1" applyBorder="1" applyAlignment="1"/>
    <xf numFmtId="178" fontId="3" fillId="0" borderId="51" xfId="0" applyNumberFormat="1" applyFont="1" applyFill="1" applyBorder="1" applyAlignment="1"/>
    <xf numFmtId="178" fontId="3" fillId="0" borderId="38" xfId="0" applyNumberFormat="1" applyFont="1" applyBorder="1" applyAlignment="1"/>
    <xf numFmtId="178" fontId="3" fillId="0" borderId="50" xfId="0" applyNumberFormat="1" applyFont="1" applyBorder="1" applyAlignment="1"/>
    <xf numFmtId="178" fontId="3" fillId="4" borderId="24" xfId="0" applyNumberFormat="1" applyFont="1" applyFill="1" applyBorder="1" applyAlignment="1"/>
    <xf numFmtId="178" fontId="3" fillId="4" borderId="26" xfId="0" applyNumberFormat="1" applyFont="1" applyFill="1" applyBorder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3" borderId="45" xfId="0" applyFont="1" applyFill="1" applyBorder="1" applyAlignment="1">
      <alignment vertical="center" textRotation="255"/>
    </xf>
    <xf numFmtId="0" fontId="4" fillId="2" borderId="45" xfId="0" applyFont="1" applyFill="1" applyBorder="1" applyAlignment="1">
      <alignment vertical="center" textRotation="255"/>
    </xf>
    <xf numFmtId="0" fontId="3" fillId="2" borderId="45" xfId="0" applyFont="1" applyFill="1" applyBorder="1" applyAlignment="1">
      <alignment vertical="center" textRotation="255"/>
    </xf>
    <xf numFmtId="178" fontId="7" fillId="4" borderId="8" xfId="0" applyNumberFormat="1" applyFont="1" applyFill="1" applyBorder="1">
      <alignment vertical="center"/>
    </xf>
    <xf numFmtId="178" fontId="7" fillId="4" borderId="55" xfId="0" applyNumberFormat="1" applyFont="1" applyFill="1" applyBorder="1">
      <alignment vertical="center"/>
    </xf>
    <xf numFmtId="177" fontId="3" fillId="4" borderId="24" xfId="0" applyNumberFormat="1" applyFont="1" applyFill="1" applyBorder="1" applyAlignment="1"/>
    <xf numFmtId="176" fontId="3" fillId="0" borderId="75" xfId="0" applyNumberFormat="1" applyFont="1" applyBorder="1" applyAlignment="1"/>
    <xf numFmtId="176" fontId="3" fillId="0" borderId="46" xfId="0" applyNumberFormat="1" applyFont="1" applyBorder="1" applyAlignment="1"/>
    <xf numFmtId="176" fontId="3" fillId="4" borderId="77" xfId="0" applyNumberFormat="1" applyFont="1" applyFill="1" applyBorder="1" applyAlignment="1"/>
    <xf numFmtId="176" fontId="3" fillId="4" borderId="14" xfId="0" applyNumberFormat="1" applyFont="1" applyFill="1" applyBorder="1" applyAlignment="1"/>
    <xf numFmtId="176" fontId="3" fillId="4" borderId="8" xfId="0" applyNumberFormat="1" applyFont="1" applyFill="1" applyBorder="1" applyAlignment="1"/>
    <xf numFmtId="0" fontId="11" fillId="0" borderId="0" xfId="0" applyFont="1">
      <alignment vertical="center"/>
    </xf>
    <xf numFmtId="179" fontId="7" fillId="0" borderId="15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179" fontId="7" fillId="0" borderId="60" xfId="0" applyNumberFormat="1" applyFont="1" applyBorder="1">
      <alignment vertical="center"/>
    </xf>
    <xf numFmtId="180" fontId="3" fillId="0" borderId="17" xfId="0" applyNumberFormat="1" applyFont="1" applyBorder="1" applyAlignment="1"/>
    <xf numFmtId="180" fontId="3" fillId="0" borderId="14" xfId="0" applyNumberFormat="1" applyFont="1" applyBorder="1" applyAlignment="1"/>
    <xf numFmtId="180" fontId="3" fillId="0" borderId="46" xfId="0" applyNumberFormat="1" applyFont="1" applyBorder="1" applyAlignment="1"/>
    <xf numFmtId="180" fontId="3" fillId="0" borderId="19" xfId="0" applyNumberFormat="1" applyFont="1" applyBorder="1" applyAlignment="1"/>
    <xf numFmtId="180" fontId="3" fillId="0" borderId="2" xfId="0" applyNumberFormat="1" applyFont="1" applyBorder="1" applyAlignment="1"/>
    <xf numFmtId="180" fontId="3" fillId="0" borderId="75" xfId="0" applyNumberFormat="1" applyFont="1" applyBorder="1" applyAlignment="1"/>
    <xf numFmtId="180" fontId="3" fillId="4" borderId="58" xfId="0" applyNumberFormat="1" applyFont="1" applyFill="1" applyBorder="1" applyAlignment="1"/>
    <xf numFmtId="176" fontId="3" fillId="4" borderId="78" xfId="0" applyNumberFormat="1" applyFont="1" applyFill="1" applyBorder="1" applyAlignment="1"/>
    <xf numFmtId="176" fontId="3" fillId="4" borderId="57" xfId="0" applyNumberFormat="1" applyFont="1" applyFill="1" applyBorder="1" applyAlignment="1"/>
    <xf numFmtId="178" fontId="3" fillId="4" borderId="13" xfId="0" applyNumberFormat="1" applyFont="1" applyFill="1" applyBorder="1" applyAlignment="1"/>
    <xf numFmtId="177" fontId="3" fillId="4" borderId="76" xfId="0" applyNumberFormat="1" applyFont="1" applyFill="1" applyBorder="1" applyAlignment="1"/>
    <xf numFmtId="177" fontId="3" fillId="4" borderId="79" xfId="0" applyNumberFormat="1" applyFont="1" applyFill="1" applyBorder="1" applyAlignment="1"/>
    <xf numFmtId="177" fontId="3" fillId="4" borderId="80" xfId="0" applyNumberFormat="1" applyFont="1" applyFill="1" applyBorder="1" applyAlignment="1"/>
    <xf numFmtId="177" fontId="3" fillId="4" borderId="51" xfId="0" applyNumberFormat="1" applyFont="1" applyFill="1" applyBorder="1" applyAlignment="1"/>
    <xf numFmtId="0" fontId="3" fillId="2" borderId="75" xfId="0" applyFont="1" applyFill="1" applyBorder="1" applyAlignment="1">
      <alignment horizontal="center" vertical="center" textRotation="255" shrinkToFit="1"/>
    </xf>
    <xf numFmtId="0" fontId="7" fillId="2" borderId="47" xfId="0" applyFont="1" applyFill="1" applyBorder="1" applyAlignment="1">
      <alignment vertical="center" textRotation="255"/>
    </xf>
    <xf numFmtId="178" fontId="3" fillId="0" borderId="19" xfId="0" applyNumberFormat="1" applyFont="1" applyBorder="1" applyAlignment="1"/>
    <xf numFmtId="178" fontId="3" fillId="0" borderId="15" xfId="0" applyNumberFormat="1" applyFont="1" applyBorder="1" applyAlignment="1"/>
    <xf numFmtId="178" fontId="3" fillId="0" borderId="3" xfId="0" applyNumberFormat="1" applyFont="1" applyBorder="1" applyAlignment="1"/>
    <xf numFmtId="178" fontId="3" fillId="0" borderId="68" xfId="0" applyNumberFormat="1" applyFont="1" applyBorder="1" applyAlignment="1"/>
    <xf numFmtId="178" fontId="3" fillId="0" borderId="40" xfId="0" applyNumberFormat="1" applyFont="1" applyBorder="1" applyAlignment="1"/>
    <xf numFmtId="178" fontId="3" fillId="4" borderId="58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58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0" borderId="6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textRotation="255" shrinkToFit="1"/>
    </xf>
    <xf numFmtId="0" fontId="3" fillId="0" borderId="44" xfId="0" applyFont="1" applyBorder="1" applyAlignment="1">
      <alignment horizontal="center" vertical="center" textRotation="255" shrinkToFit="1"/>
    </xf>
    <xf numFmtId="0" fontId="3" fillId="4" borderId="51" xfId="0" applyFont="1" applyFill="1" applyBorder="1" applyAlignment="1">
      <alignment horizontal="center" vertical="center" textRotation="255" shrinkToFit="1"/>
    </xf>
    <xf numFmtId="0" fontId="3" fillId="4" borderId="45" xfId="0" applyFont="1" applyFill="1" applyBorder="1" applyAlignment="1">
      <alignment horizontal="center" vertical="center" textRotation="255" shrinkToFit="1"/>
    </xf>
    <xf numFmtId="0" fontId="4" fillId="4" borderId="38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0" fontId="3" fillId="4" borderId="62" xfId="0" applyFont="1" applyFill="1" applyBorder="1" applyAlignment="1">
      <alignment horizontal="center" vertical="center" textRotation="255"/>
    </xf>
    <xf numFmtId="0" fontId="3" fillId="4" borderId="47" xfId="0" applyFont="1" applyFill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 shrinkToFit="1"/>
    </xf>
    <xf numFmtId="0" fontId="4" fillId="4" borderId="38" xfId="0" applyFont="1" applyFill="1" applyBorder="1" applyAlignment="1">
      <alignment horizontal="center" vertical="center" textRotation="255" shrinkToFit="1"/>
    </xf>
    <xf numFmtId="0" fontId="0" fillId="4" borderId="45" xfId="0" applyFill="1" applyBorder="1" applyAlignment="1">
      <alignment horizontal="center" vertical="center" textRotation="255" shrinkToFit="1"/>
    </xf>
    <xf numFmtId="0" fontId="3" fillId="4" borderId="38" xfId="0" applyFont="1" applyFill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 textRotation="255" shrinkToFit="1"/>
    </xf>
    <xf numFmtId="9" fontId="4" fillId="4" borderId="51" xfId="0" applyNumberFormat="1" applyFont="1" applyFill="1" applyBorder="1" applyAlignment="1">
      <alignment horizontal="center" vertical="center" textRotation="255" shrinkToFit="1"/>
    </xf>
    <xf numFmtId="9" fontId="3" fillId="4" borderId="45" xfId="0" applyNumberFormat="1" applyFont="1" applyFill="1" applyBorder="1" applyAlignment="1">
      <alignment horizontal="center" vertical="center" textRotation="255" shrinkToFit="1"/>
    </xf>
    <xf numFmtId="0" fontId="3" fillId="4" borderId="62" xfId="0" applyFont="1" applyFill="1" applyBorder="1" applyAlignment="1">
      <alignment horizontal="center" vertical="center" textRotation="255" shrinkToFit="1"/>
    </xf>
    <xf numFmtId="0" fontId="3" fillId="4" borderId="47" xfId="0" applyFont="1" applyFill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textRotation="255" shrinkToFit="1"/>
    </xf>
    <xf numFmtId="0" fontId="3" fillId="0" borderId="45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textRotation="255" shrinkToFit="1"/>
    </xf>
    <xf numFmtId="0" fontId="7" fillId="0" borderId="68" xfId="0" applyFont="1" applyBorder="1" applyAlignment="1">
      <alignment horizontal="center" vertical="center" textRotation="255" shrinkToFit="1"/>
    </xf>
    <xf numFmtId="9" fontId="0" fillId="4" borderId="45" xfId="0" applyNumberFormat="1" applyFill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12" fontId="3" fillId="4" borderId="51" xfId="0" applyNumberFormat="1" applyFont="1" applyFill="1" applyBorder="1" applyAlignment="1">
      <alignment horizontal="center" vertical="center" textRotation="255" shrinkToFit="1"/>
    </xf>
    <xf numFmtId="12" fontId="3" fillId="4" borderId="45" xfId="0" applyNumberFormat="1" applyFont="1" applyFill="1" applyBorder="1" applyAlignment="1">
      <alignment horizontal="center" vertical="center" textRotation="255" shrinkToFit="1"/>
    </xf>
    <xf numFmtId="0" fontId="3" fillId="0" borderId="6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4" borderId="32" xfId="0" applyFont="1" applyFill="1" applyBorder="1" applyAlignment="1">
      <alignment horizontal="center" vertical="center" textRotation="255"/>
    </xf>
    <xf numFmtId="0" fontId="3" fillId="4" borderId="36" xfId="0" applyFont="1" applyFill="1" applyBorder="1" applyAlignment="1">
      <alignment horizontal="center" vertical="center" textRotation="255"/>
    </xf>
    <xf numFmtId="0" fontId="3" fillId="4" borderId="43" xfId="0" applyFont="1" applyFill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28</xdr:row>
      <xdr:rowOff>139700</xdr:rowOff>
    </xdr:from>
    <xdr:to>
      <xdr:col>7</xdr:col>
      <xdr:colOff>304800</xdr:colOff>
      <xdr:row>34</xdr:row>
      <xdr:rowOff>88900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55ACB2BA-74FE-4FB1-B663-2AF42ED2449E}"/>
            </a:ext>
          </a:extLst>
        </xdr:cNvPr>
        <xdr:cNvSpPr/>
      </xdr:nvSpPr>
      <xdr:spPr>
        <a:xfrm>
          <a:off x="3721100" y="11874500"/>
          <a:ext cx="939800" cy="1397000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在籍者に対する未受検者の割合</a:t>
          </a:r>
        </a:p>
      </xdr:txBody>
    </xdr:sp>
    <xdr:clientData/>
  </xdr:twoCellAnchor>
  <xdr:twoCellAnchor>
    <xdr:from>
      <xdr:col>11</xdr:col>
      <xdr:colOff>596900</xdr:colOff>
      <xdr:row>28</xdr:row>
      <xdr:rowOff>142875</xdr:rowOff>
    </xdr:from>
    <xdr:to>
      <xdr:col>13</xdr:col>
      <xdr:colOff>558800</xdr:colOff>
      <xdr:row>32</xdr:row>
      <xdr:rowOff>25400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941042C7-B68D-4E72-B8DA-D0C46DD60339}"/>
            </a:ext>
          </a:extLst>
        </xdr:cNvPr>
        <xdr:cNvSpPr/>
      </xdr:nvSpPr>
      <xdr:spPr>
        <a:xfrm>
          <a:off x="7696200" y="11877675"/>
          <a:ext cx="1447800" cy="847725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受検者に対する陽性者の割合</a:t>
          </a:r>
        </a:p>
      </xdr:txBody>
    </xdr:sp>
    <xdr:clientData/>
  </xdr:twoCellAnchor>
  <xdr:twoCellAnchor>
    <xdr:from>
      <xdr:col>20</xdr:col>
      <xdr:colOff>38100</xdr:colOff>
      <xdr:row>28</xdr:row>
      <xdr:rowOff>152400</xdr:rowOff>
    </xdr:from>
    <xdr:to>
      <xdr:col>23</xdr:col>
      <xdr:colOff>0</xdr:colOff>
      <xdr:row>31</xdr:row>
      <xdr:rowOff>190500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BAFA5B7A-4F2A-46A0-99D7-9A93D7E5BDB5}"/>
            </a:ext>
          </a:extLst>
        </xdr:cNvPr>
        <xdr:cNvSpPr/>
      </xdr:nvSpPr>
      <xdr:spPr>
        <a:xfrm>
          <a:off x="13423900" y="11887200"/>
          <a:ext cx="2019300" cy="762000"/>
        </a:xfrm>
        <a:prstGeom prst="wedgeRectCallout">
          <a:avLst>
            <a:gd name="adj1" fmla="val -591"/>
            <a:gd name="adj2" fmla="val -10601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第二次受検者に対する陽性者の割合</a:t>
          </a:r>
        </a:p>
      </xdr:txBody>
    </xdr:sp>
    <xdr:clientData/>
  </xdr:twoCellAnchor>
  <xdr:twoCellAnchor>
    <xdr:from>
      <xdr:col>2</xdr:col>
      <xdr:colOff>203200</xdr:colOff>
      <xdr:row>6</xdr:row>
      <xdr:rowOff>88900</xdr:rowOff>
    </xdr:from>
    <xdr:to>
      <xdr:col>2</xdr:col>
      <xdr:colOff>736600</xdr:colOff>
      <xdr:row>7</xdr:row>
      <xdr:rowOff>101600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83BDD4F-59FE-4AC3-9DC9-D4EE6E7D9BDD}"/>
            </a:ext>
          </a:extLst>
        </xdr:cNvPr>
        <xdr:cNvSpPr/>
      </xdr:nvSpPr>
      <xdr:spPr>
        <a:xfrm>
          <a:off x="1889125" y="1679575"/>
          <a:ext cx="485775" cy="327025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482600</xdr:colOff>
      <xdr:row>8</xdr:row>
      <xdr:rowOff>1549400</xdr:rowOff>
    </xdr:from>
    <xdr:to>
      <xdr:col>2</xdr:col>
      <xdr:colOff>457200</xdr:colOff>
      <xdr:row>8</xdr:row>
      <xdr:rowOff>1828800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E9A52EA-8B69-459F-BDF5-A62F855180F5}"/>
            </a:ext>
          </a:extLst>
        </xdr:cNvPr>
        <xdr:cNvSpPr/>
      </xdr:nvSpPr>
      <xdr:spPr>
        <a:xfrm>
          <a:off x="1482725" y="3759200"/>
          <a:ext cx="660400" cy="2794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317500</xdr:colOff>
      <xdr:row>28</xdr:row>
      <xdr:rowOff>107950</xdr:rowOff>
    </xdr:from>
    <xdr:to>
      <xdr:col>17</xdr:col>
      <xdr:colOff>25400</xdr:colOff>
      <xdr:row>32</xdr:row>
      <xdr:rowOff>215900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1EC95690-D8D8-44BF-B276-C7D77906222E}"/>
            </a:ext>
          </a:extLst>
        </xdr:cNvPr>
        <xdr:cNvSpPr/>
      </xdr:nvSpPr>
      <xdr:spPr>
        <a:xfrm>
          <a:off x="9588500" y="11842750"/>
          <a:ext cx="1765300" cy="1073150"/>
        </a:xfrm>
        <a:prstGeom prst="wedgeRectCallout">
          <a:avLst>
            <a:gd name="adj1" fmla="val -7865"/>
            <a:gd name="adj2" fmla="val -9440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第一次検尿陽性者に対する第二次検尿未受検者の割合</a:t>
          </a:r>
        </a:p>
      </xdr:txBody>
    </xdr:sp>
    <xdr:clientData/>
  </xdr:twoCellAnchor>
  <xdr:twoCellAnchor>
    <xdr:from>
      <xdr:col>23</xdr:col>
      <xdr:colOff>444500</xdr:colOff>
      <xdr:row>28</xdr:row>
      <xdr:rowOff>114300</xdr:rowOff>
    </xdr:from>
    <xdr:to>
      <xdr:col>25</xdr:col>
      <xdr:colOff>520700</xdr:colOff>
      <xdr:row>33</xdr:row>
      <xdr:rowOff>114300</xdr:rowOff>
    </xdr:to>
    <xdr:sp macro="" textlink="">
      <xdr:nvSpPr>
        <xdr:cNvPr id="40" name="四角形吹き出し 1">
          <a:extLst>
            <a:ext uri="{FF2B5EF4-FFF2-40B4-BE49-F238E27FC236}">
              <a16:creationId xmlns:a16="http://schemas.microsoft.com/office/drawing/2014/main" id="{1CF68221-C5DA-413B-B295-3E49FF0E3A96}"/>
            </a:ext>
          </a:extLst>
        </xdr:cNvPr>
        <xdr:cNvSpPr/>
      </xdr:nvSpPr>
      <xdr:spPr>
        <a:xfrm>
          <a:off x="15887700" y="11849100"/>
          <a:ext cx="1447800" cy="1206500"/>
        </a:xfrm>
        <a:prstGeom prst="wedgeRectCallout">
          <a:avLst>
            <a:gd name="adj1" fmla="val -9389"/>
            <a:gd name="adj2" fmla="val -94407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第三次受検者に対する未受検者の割合</a:t>
          </a:r>
        </a:p>
      </xdr:txBody>
    </xdr:sp>
    <xdr:clientData/>
  </xdr:twoCellAnchor>
  <xdr:twoCellAnchor>
    <xdr:from>
      <xdr:col>26</xdr:col>
      <xdr:colOff>76200</xdr:colOff>
      <xdr:row>28</xdr:row>
      <xdr:rowOff>76200</xdr:rowOff>
    </xdr:from>
    <xdr:to>
      <xdr:col>27</xdr:col>
      <xdr:colOff>190500</xdr:colOff>
      <xdr:row>33</xdr:row>
      <xdr:rowOff>88900</xdr:rowOff>
    </xdr:to>
    <xdr:sp macro="" textlink="">
      <xdr:nvSpPr>
        <xdr:cNvPr id="41" name="四角形吹き出し 3">
          <a:extLst>
            <a:ext uri="{FF2B5EF4-FFF2-40B4-BE49-F238E27FC236}">
              <a16:creationId xmlns:a16="http://schemas.microsoft.com/office/drawing/2014/main" id="{1EA7CF95-2D13-4169-9322-7EDE156C11D8}"/>
            </a:ext>
          </a:extLst>
        </xdr:cNvPr>
        <xdr:cNvSpPr/>
      </xdr:nvSpPr>
      <xdr:spPr>
        <a:xfrm>
          <a:off x="17576800" y="11811000"/>
          <a:ext cx="800100" cy="1219200"/>
        </a:xfrm>
        <a:prstGeom prst="wedgeRectCallout">
          <a:avLst>
            <a:gd name="adj1" fmla="val -9578"/>
            <a:gd name="adj2" fmla="val -8827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28</xdr:col>
      <xdr:colOff>88900</xdr:colOff>
      <xdr:row>28</xdr:row>
      <xdr:rowOff>127000</xdr:rowOff>
    </xdr:from>
    <xdr:to>
      <xdr:col>29</xdr:col>
      <xdr:colOff>228600</xdr:colOff>
      <xdr:row>33</xdr:row>
      <xdr:rowOff>139700</xdr:rowOff>
    </xdr:to>
    <xdr:sp macro="" textlink="">
      <xdr:nvSpPr>
        <xdr:cNvPr id="42" name="四角形吹き出し 4">
          <a:extLst>
            <a:ext uri="{FF2B5EF4-FFF2-40B4-BE49-F238E27FC236}">
              <a16:creationId xmlns:a16="http://schemas.microsoft.com/office/drawing/2014/main" id="{096C58B9-790E-478F-9C55-EDC05B2F305C}"/>
            </a:ext>
          </a:extLst>
        </xdr:cNvPr>
        <xdr:cNvSpPr/>
      </xdr:nvSpPr>
      <xdr:spPr>
        <a:xfrm>
          <a:off x="18961100" y="11861800"/>
          <a:ext cx="825500" cy="1219200"/>
        </a:xfrm>
        <a:prstGeom prst="wedgeRectCallout">
          <a:avLst>
            <a:gd name="adj1" fmla="val -11263"/>
            <a:gd name="adj2" fmla="val -9324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32</xdr:col>
      <xdr:colOff>88900</xdr:colOff>
      <xdr:row>28</xdr:row>
      <xdr:rowOff>101600</xdr:rowOff>
    </xdr:from>
    <xdr:to>
      <xdr:col>34</xdr:col>
      <xdr:colOff>533400</xdr:colOff>
      <xdr:row>33</xdr:row>
      <xdr:rowOff>12700</xdr:rowOff>
    </xdr:to>
    <xdr:sp macro="" textlink="">
      <xdr:nvSpPr>
        <xdr:cNvPr id="43" name="四角形吹き出し 5">
          <a:extLst>
            <a:ext uri="{FF2B5EF4-FFF2-40B4-BE49-F238E27FC236}">
              <a16:creationId xmlns:a16="http://schemas.microsoft.com/office/drawing/2014/main" id="{8D35B0B8-FD6B-448D-BE78-C4E4687C6373}"/>
            </a:ext>
          </a:extLst>
        </xdr:cNvPr>
        <xdr:cNvSpPr/>
      </xdr:nvSpPr>
      <xdr:spPr>
        <a:xfrm>
          <a:off x="21704300" y="11836400"/>
          <a:ext cx="1816100" cy="1117600"/>
        </a:xfrm>
        <a:prstGeom prst="wedgeRectCallout">
          <a:avLst>
            <a:gd name="adj1" fmla="val -3084"/>
            <a:gd name="adj2" fmla="val -91104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第三次精密検査者に対する第四次精密検査未受検者割合</a:t>
          </a:r>
        </a:p>
      </xdr:txBody>
    </xdr:sp>
    <xdr:clientData/>
  </xdr:twoCellAnchor>
  <xdr:twoCellAnchor>
    <xdr:from>
      <xdr:col>35</xdr:col>
      <xdr:colOff>50800</xdr:colOff>
      <xdr:row>29</xdr:row>
      <xdr:rowOff>12700</xdr:rowOff>
    </xdr:from>
    <xdr:to>
      <xdr:col>36</xdr:col>
      <xdr:colOff>482600</xdr:colOff>
      <xdr:row>33</xdr:row>
      <xdr:rowOff>127000</xdr:rowOff>
    </xdr:to>
    <xdr:sp macro="" textlink="">
      <xdr:nvSpPr>
        <xdr:cNvPr id="44" name="四角形吹き出し 6">
          <a:extLst>
            <a:ext uri="{FF2B5EF4-FFF2-40B4-BE49-F238E27FC236}">
              <a16:creationId xmlns:a16="http://schemas.microsoft.com/office/drawing/2014/main" id="{0D96D303-4780-486D-8574-2C77B3D97D1A}"/>
            </a:ext>
          </a:extLst>
        </xdr:cNvPr>
        <xdr:cNvSpPr/>
      </xdr:nvSpPr>
      <xdr:spPr>
        <a:xfrm>
          <a:off x="23723600" y="11988800"/>
          <a:ext cx="1117600" cy="1079500"/>
        </a:xfrm>
        <a:prstGeom prst="wedgeRectCallout">
          <a:avLst>
            <a:gd name="adj1" fmla="val -20462"/>
            <a:gd name="adj2" fmla="val -10337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第四次検診受検者数に対する割合</a:t>
          </a:r>
        </a:p>
      </xdr:txBody>
    </xdr:sp>
    <xdr:clientData/>
  </xdr:twoCellAnchor>
  <xdr:twoCellAnchor>
    <xdr:from>
      <xdr:col>30</xdr:col>
      <xdr:colOff>25400</xdr:colOff>
      <xdr:row>28</xdr:row>
      <xdr:rowOff>63500</xdr:rowOff>
    </xdr:from>
    <xdr:to>
      <xdr:col>31</xdr:col>
      <xdr:colOff>76200</xdr:colOff>
      <xdr:row>33</xdr:row>
      <xdr:rowOff>139700</xdr:rowOff>
    </xdr:to>
    <xdr:sp macro="" textlink="">
      <xdr:nvSpPr>
        <xdr:cNvPr id="47" name="四角形吹き出し 4">
          <a:extLst>
            <a:ext uri="{FF2B5EF4-FFF2-40B4-BE49-F238E27FC236}">
              <a16:creationId xmlns:a16="http://schemas.microsoft.com/office/drawing/2014/main" id="{C1BDF5B4-F48B-452B-9455-BB9C7492EC7D}"/>
            </a:ext>
          </a:extLst>
        </xdr:cNvPr>
        <xdr:cNvSpPr/>
      </xdr:nvSpPr>
      <xdr:spPr>
        <a:xfrm>
          <a:off x="20269200" y="11798300"/>
          <a:ext cx="736600" cy="1282700"/>
        </a:xfrm>
        <a:prstGeom prst="wedgeRectCallout">
          <a:avLst>
            <a:gd name="adj1" fmla="val -9168"/>
            <a:gd name="adj2" fmla="val -90803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37</xdr:col>
      <xdr:colOff>101600</xdr:colOff>
      <xdr:row>28</xdr:row>
      <xdr:rowOff>101600</xdr:rowOff>
    </xdr:from>
    <xdr:to>
      <xdr:col>38</xdr:col>
      <xdr:colOff>215900</xdr:colOff>
      <xdr:row>33</xdr:row>
      <xdr:rowOff>38100</xdr:rowOff>
    </xdr:to>
    <xdr:sp macro="" textlink="">
      <xdr:nvSpPr>
        <xdr:cNvPr id="48" name="四角形吹き出し 4">
          <a:extLst>
            <a:ext uri="{FF2B5EF4-FFF2-40B4-BE49-F238E27FC236}">
              <a16:creationId xmlns:a16="http://schemas.microsoft.com/office/drawing/2014/main" id="{586639DD-C14F-47AE-BAB6-789BC13D295C}"/>
            </a:ext>
          </a:extLst>
        </xdr:cNvPr>
        <xdr:cNvSpPr/>
      </xdr:nvSpPr>
      <xdr:spPr>
        <a:xfrm>
          <a:off x="25146000" y="11836400"/>
          <a:ext cx="800100" cy="1143000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38</xdr:col>
      <xdr:colOff>660400</xdr:colOff>
      <xdr:row>28</xdr:row>
      <xdr:rowOff>114300</xdr:rowOff>
    </xdr:from>
    <xdr:to>
      <xdr:col>40</xdr:col>
      <xdr:colOff>88900</xdr:colOff>
      <xdr:row>32</xdr:row>
      <xdr:rowOff>228600</xdr:rowOff>
    </xdr:to>
    <xdr:sp macro="" textlink="">
      <xdr:nvSpPr>
        <xdr:cNvPr id="49" name="四角形吹き出し 4">
          <a:extLst>
            <a:ext uri="{FF2B5EF4-FFF2-40B4-BE49-F238E27FC236}">
              <a16:creationId xmlns:a16="http://schemas.microsoft.com/office/drawing/2014/main" id="{58AC2A2A-EFA7-44D4-A1F4-BDDA61C9CE76}"/>
            </a:ext>
          </a:extLst>
        </xdr:cNvPr>
        <xdr:cNvSpPr/>
      </xdr:nvSpPr>
      <xdr:spPr>
        <a:xfrm>
          <a:off x="26390600" y="11849100"/>
          <a:ext cx="800100" cy="1079500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7</xdr:col>
      <xdr:colOff>215900</xdr:colOff>
      <xdr:row>26</xdr:row>
      <xdr:rowOff>76200</xdr:rowOff>
    </xdr:from>
    <xdr:to>
      <xdr:col>10</xdr:col>
      <xdr:colOff>558800</xdr:colOff>
      <xdr:row>27</xdr:row>
      <xdr:rowOff>190500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8148337-2386-4E94-857D-90B8DE52D075}"/>
            </a:ext>
          </a:extLst>
        </xdr:cNvPr>
        <xdr:cNvSpPr/>
      </xdr:nvSpPr>
      <xdr:spPr>
        <a:xfrm rot="5400000">
          <a:off x="5594350" y="103060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241300</xdr:colOff>
      <xdr:row>26</xdr:row>
      <xdr:rowOff>114300</xdr:rowOff>
    </xdr:from>
    <xdr:to>
      <xdr:col>19</xdr:col>
      <xdr:colOff>584200</xdr:colOff>
      <xdr:row>27</xdr:row>
      <xdr:rowOff>228600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55B4AB40-E277-477F-B6BD-E41F18E4FD48}"/>
            </a:ext>
          </a:extLst>
        </xdr:cNvPr>
        <xdr:cNvSpPr/>
      </xdr:nvSpPr>
      <xdr:spPr>
        <a:xfrm rot="5400000">
          <a:off x="11906250" y="103441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571500</xdr:colOff>
      <xdr:row>32</xdr:row>
      <xdr:rowOff>215900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994471-89D8-4461-AAF3-2B1F82AF6348}"/>
            </a:ext>
          </a:extLst>
        </xdr:cNvPr>
        <xdr:cNvSpPr txBox="1"/>
      </xdr:nvSpPr>
      <xdr:spPr>
        <a:xfrm>
          <a:off x="15290800" y="125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266700</xdr:colOff>
      <xdr:row>27</xdr:row>
      <xdr:rowOff>203200</xdr:rowOff>
    </xdr:from>
    <xdr:to>
      <xdr:col>10</xdr:col>
      <xdr:colOff>0</xdr:colOff>
      <xdr:row>31</xdr:row>
      <xdr:rowOff>50800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12779C-FD63-4276-A4C0-8C7ED9CB75B8}"/>
            </a:ext>
          </a:extLst>
        </xdr:cNvPr>
        <xdr:cNvSpPr txBox="1"/>
      </xdr:nvSpPr>
      <xdr:spPr>
        <a:xfrm>
          <a:off x="5308600" y="11696700"/>
          <a:ext cx="1104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</xdr:txBody>
    </xdr:sp>
    <xdr:clientData/>
  </xdr:twoCellAnchor>
  <xdr:twoCellAnchor>
    <xdr:from>
      <xdr:col>17</xdr:col>
      <xdr:colOff>342900</xdr:colOff>
      <xdr:row>27</xdr:row>
      <xdr:rowOff>228600</xdr:rowOff>
    </xdr:from>
    <xdr:to>
      <xdr:col>19</xdr:col>
      <xdr:colOff>76200</xdr:colOff>
      <xdr:row>31</xdr:row>
      <xdr:rowOff>25400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02D9143-548A-49FD-9DFF-E68F6B2C9187}"/>
            </a:ext>
          </a:extLst>
        </xdr:cNvPr>
        <xdr:cNvSpPr txBox="1"/>
      </xdr:nvSpPr>
      <xdr:spPr>
        <a:xfrm>
          <a:off x="11671300" y="11722100"/>
          <a:ext cx="11049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6</xdr:row>
      <xdr:rowOff>88900</xdr:rowOff>
    </xdr:from>
    <xdr:to>
      <xdr:col>2</xdr:col>
      <xdr:colOff>736600</xdr:colOff>
      <xdr:row>7</xdr:row>
      <xdr:rowOff>101600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43B997B-6871-4BC8-971C-E7A562DFEB6C}"/>
            </a:ext>
          </a:extLst>
        </xdr:cNvPr>
        <xdr:cNvSpPr/>
      </xdr:nvSpPr>
      <xdr:spPr>
        <a:xfrm>
          <a:off x="1889125" y="1679575"/>
          <a:ext cx="485775" cy="3175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482600</xdr:colOff>
      <xdr:row>8</xdr:row>
      <xdr:rowOff>1549400</xdr:rowOff>
    </xdr:from>
    <xdr:to>
      <xdr:col>2</xdr:col>
      <xdr:colOff>457200</xdr:colOff>
      <xdr:row>8</xdr:row>
      <xdr:rowOff>1828800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00ABAC0-EB32-4730-B8AF-4939637ED87A}"/>
            </a:ext>
          </a:extLst>
        </xdr:cNvPr>
        <xdr:cNvSpPr/>
      </xdr:nvSpPr>
      <xdr:spPr>
        <a:xfrm>
          <a:off x="1482725" y="3749675"/>
          <a:ext cx="660400" cy="2794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406400</xdr:colOff>
      <xdr:row>51</xdr:row>
      <xdr:rowOff>0</xdr:rowOff>
    </xdr:from>
    <xdr:to>
      <xdr:col>7</xdr:col>
      <xdr:colOff>482600</xdr:colOff>
      <xdr:row>55</xdr:row>
      <xdr:rowOff>63500</xdr:rowOff>
    </xdr:to>
    <xdr:sp macro="" textlink="">
      <xdr:nvSpPr>
        <xdr:cNvPr id="19" name="四角形吹き出し 1">
          <a:extLst>
            <a:ext uri="{FF2B5EF4-FFF2-40B4-BE49-F238E27FC236}">
              <a16:creationId xmlns:a16="http://schemas.microsoft.com/office/drawing/2014/main" id="{8F0D39D9-60AE-4E28-9B93-CA17778E0F1D}"/>
            </a:ext>
          </a:extLst>
        </xdr:cNvPr>
        <xdr:cNvSpPr/>
      </xdr:nvSpPr>
      <xdr:spPr>
        <a:xfrm>
          <a:off x="4152900" y="19723100"/>
          <a:ext cx="1447800" cy="1028700"/>
        </a:xfrm>
        <a:prstGeom prst="wedgeRectCallout">
          <a:avLst>
            <a:gd name="adj1" fmla="val -9389"/>
            <a:gd name="adj2" fmla="val -94407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第三次受検者に対する未受検者の割合</a:t>
          </a:r>
        </a:p>
      </xdr:txBody>
    </xdr:sp>
    <xdr:clientData/>
  </xdr:twoCellAnchor>
  <xdr:twoCellAnchor>
    <xdr:from>
      <xdr:col>8</xdr:col>
      <xdr:colOff>101600</xdr:colOff>
      <xdr:row>50</xdr:row>
      <xdr:rowOff>228600</xdr:rowOff>
    </xdr:from>
    <xdr:to>
      <xdr:col>9</xdr:col>
      <xdr:colOff>215900</xdr:colOff>
      <xdr:row>55</xdr:row>
      <xdr:rowOff>88900</xdr:rowOff>
    </xdr:to>
    <xdr:sp macro="" textlink="">
      <xdr:nvSpPr>
        <xdr:cNvPr id="20" name="四角形吹き出し 3">
          <a:extLst>
            <a:ext uri="{FF2B5EF4-FFF2-40B4-BE49-F238E27FC236}">
              <a16:creationId xmlns:a16="http://schemas.microsoft.com/office/drawing/2014/main" id="{08C4E657-6FF4-46A0-90AD-413E5004ED76}"/>
            </a:ext>
          </a:extLst>
        </xdr:cNvPr>
        <xdr:cNvSpPr/>
      </xdr:nvSpPr>
      <xdr:spPr>
        <a:xfrm>
          <a:off x="5905500" y="19710400"/>
          <a:ext cx="800100" cy="1066800"/>
        </a:xfrm>
        <a:prstGeom prst="wedgeRectCallout">
          <a:avLst>
            <a:gd name="adj1" fmla="val -9578"/>
            <a:gd name="adj2" fmla="val -8827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10</xdr:col>
      <xdr:colOff>50800</xdr:colOff>
      <xdr:row>50</xdr:row>
      <xdr:rowOff>228600</xdr:rowOff>
    </xdr:from>
    <xdr:to>
      <xdr:col>11</xdr:col>
      <xdr:colOff>190500</xdr:colOff>
      <xdr:row>55</xdr:row>
      <xdr:rowOff>63500</xdr:rowOff>
    </xdr:to>
    <xdr:sp macro="" textlink="">
      <xdr:nvSpPr>
        <xdr:cNvPr id="21" name="四角形吹き出し 4">
          <a:extLst>
            <a:ext uri="{FF2B5EF4-FFF2-40B4-BE49-F238E27FC236}">
              <a16:creationId xmlns:a16="http://schemas.microsoft.com/office/drawing/2014/main" id="{34823BFD-1000-4F50-BE52-2288174BA958}"/>
            </a:ext>
          </a:extLst>
        </xdr:cNvPr>
        <xdr:cNvSpPr/>
      </xdr:nvSpPr>
      <xdr:spPr>
        <a:xfrm>
          <a:off x="7226300" y="19710400"/>
          <a:ext cx="825500" cy="1041400"/>
        </a:xfrm>
        <a:prstGeom prst="wedgeRectCallout">
          <a:avLst>
            <a:gd name="adj1" fmla="val -11263"/>
            <a:gd name="adj2" fmla="val -9324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14</xdr:col>
      <xdr:colOff>101600</xdr:colOff>
      <xdr:row>51</xdr:row>
      <xdr:rowOff>0</xdr:rowOff>
    </xdr:from>
    <xdr:to>
      <xdr:col>16</xdr:col>
      <xdr:colOff>546100</xdr:colOff>
      <xdr:row>56</xdr:row>
      <xdr:rowOff>88900</xdr:rowOff>
    </xdr:to>
    <xdr:sp macro="" textlink="">
      <xdr:nvSpPr>
        <xdr:cNvPr id="22" name="四角形吹き出し 5">
          <a:extLst>
            <a:ext uri="{FF2B5EF4-FFF2-40B4-BE49-F238E27FC236}">
              <a16:creationId xmlns:a16="http://schemas.microsoft.com/office/drawing/2014/main" id="{2174209E-A277-4FBE-BABC-22DFE40E2EC9}"/>
            </a:ext>
          </a:extLst>
        </xdr:cNvPr>
        <xdr:cNvSpPr/>
      </xdr:nvSpPr>
      <xdr:spPr>
        <a:xfrm>
          <a:off x="10020300" y="19723100"/>
          <a:ext cx="1816100" cy="1295400"/>
        </a:xfrm>
        <a:prstGeom prst="wedgeRectCallout">
          <a:avLst>
            <a:gd name="adj1" fmla="val -3783"/>
            <a:gd name="adj2" fmla="val -82964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第三次精密検査者に対する第四次精密検査未受検者割合</a:t>
          </a:r>
        </a:p>
      </xdr:txBody>
    </xdr:sp>
    <xdr:clientData/>
  </xdr:twoCellAnchor>
  <xdr:twoCellAnchor>
    <xdr:from>
      <xdr:col>16</xdr:col>
      <xdr:colOff>673100</xdr:colOff>
      <xdr:row>51</xdr:row>
      <xdr:rowOff>12700</xdr:rowOff>
    </xdr:from>
    <xdr:to>
      <xdr:col>18</xdr:col>
      <xdr:colOff>546100</xdr:colOff>
      <xdr:row>55</xdr:row>
      <xdr:rowOff>0</xdr:rowOff>
    </xdr:to>
    <xdr:sp macro="" textlink="">
      <xdr:nvSpPr>
        <xdr:cNvPr id="23" name="四角形吹き出し 6">
          <a:extLst>
            <a:ext uri="{FF2B5EF4-FFF2-40B4-BE49-F238E27FC236}">
              <a16:creationId xmlns:a16="http://schemas.microsoft.com/office/drawing/2014/main" id="{9CB83A3B-2706-4D74-8DE7-675A8F2EDA5B}"/>
            </a:ext>
          </a:extLst>
        </xdr:cNvPr>
        <xdr:cNvSpPr/>
      </xdr:nvSpPr>
      <xdr:spPr>
        <a:xfrm>
          <a:off x="11963400" y="19735800"/>
          <a:ext cx="1244600" cy="952500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第四次検診受検者数に対する割合</a:t>
          </a:r>
        </a:p>
      </xdr:txBody>
    </xdr:sp>
    <xdr:clientData/>
  </xdr:twoCellAnchor>
  <xdr:twoCellAnchor>
    <xdr:from>
      <xdr:col>2</xdr:col>
      <xdr:colOff>203200</xdr:colOff>
      <xdr:row>34</xdr:row>
      <xdr:rowOff>88900</xdr:rowOff>
    </xdr:from>
    <xdr:to>
      <xdr:col>2</xdr:col>
      <xdr:colOff>736600</xdr:colOff>
      <xdr:row>35</xdr:row>
      <xdr:rowOff>101600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38DD4321-BE74-40AC-B03F-A02C7D73C746}"/>
            </a:ext>
          </a:extLst>
        </xdr:cNvPr>
        <xdr:cNvSpPr/>
      </xdr:nvSpPr>
      <xdr:spPr>
        <a:xfrm>
          <a:off x="1574800" y="1393825"/>
          <a:ext cx="485775" cy="3175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482600</xdr:colOff>
      <xdr:row>36</xdr:row>
      <xdr:rowOff>1549400</xdr:rowOff>
    </xdr:from>
    <xdr:to>
      <xdr:col>2</xdr:col>
      <xdr:colOff>457200</xdr:colOff>
      <xdr:row>36</xdr:row>
      <xdr:rowOff>1828800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AA88DBF-5B4C-4CC3-8124-07021A2DADEE}"/>
            </a:ext>
          </a:extLst>
        </xdr:cNvPr>
        <xdr:cNvSpPr/>
      </xdr:nvSpPr>
      <xdr:spPr>
        <a:xfrm>
          <a:off x="1168400" y="3463925"/>
          <a:ext cx="660400" cy="2794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13</xdr:col>
      <xdr:colOff>50800</xdr:colOff>
      <xdr:row>55</xdr:row>
      <xdr:rowOff>76200</xdr:rowOff>
    </xdr:to>
    <xdr:sp macro="" textlink="">
      <xdr:nvSpPr>
        <xdr:cNvPr id="34" name="四角形吹き出し 4">
          <a:extLst>
            <a:ext uri="{FF2B5EF4-FFF2-40B4-BE49-F238E27FC236}">
              <a16:creationId xmlns:a16="http://schemas.microsoft.com/office/drawing/2014/main" id="{006991E8-DFCF-4F29-9D22-F5C71BB7707C}"/>
            </a:ext>
          </a:extLst>
        </xdr:cNvPr>
        <xdr:cNvSpPr/>
      </xdr:nvSpPr>
      <xdr:spPr>
        <a:xfrm>
          <a:off x="8547100" y="19723100"/>
          <a:ext cx="736600" cy="1041400"/>
        </a:xfrm>
        <a:prstGeom prst="wedgeRectCallout">
          <a:avLst>
            <a:gd name="adj1" fmla="val -9168"/>
            <a:gd name="adj2" fmla="val -90803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19</xdr:col>
      <xdr:colOff>38100</xdr:colOff>
      <xdr:row>51</xdr:row>
      <xdr:rowOff>25400</xdr:rowOff>
    </xdr:from>
    <xdr:to>
      <xdr:col>20</xdr:col>
      <xdr:colOff>152400</xdr:colOff>
      <xdr:row>55</xdr:row>
      <xdr:rowOff>101600</xdr:rowOff>
    </xdr:to>
    <xdr:sp macro="" textlink="">
      <xdr:nvSpPr>
        <xdr:cNvPr id="36" name="四角形吹き出し 4">
          <a:extLst>
            <a:ext uri="{FF2B5EF4-FFF2-40B4-BE49-F238E27FC236}">
              <a16:creationId xmlns:a16="http://schemas.microsoft.com/office/drawing/2014/main" id="{3849CAFE-7353-4EF0-9C04-AFE8ABE2B54D}"/>
            </a:ext>
          </a:extLst>
        </xdr:cNvPr>
        <xdr:cNvSpPr/>
      </xdr:nvSpPr>
      <xdr:spPr>
        <a:xfrm>
          <a:off x="13385800" y="19748500"/>
          <a:ext cx="800100" cy="1041400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21</xdr:col>
      <xdr:colOff>12700</xdr:colOff>
      <xdr:row>51</xdr:row>
      <xdr:rowOff>38100</xdr:rowOff>
    </xdr:from>
    <xdr:to>
      <xdr:col>22</xdr:col>
      <xdr:colOff>127000</xdr:colOff>
      <xdr:row>55</xdr:row>
      <xdr:rowOff>114300</xdr:rowOff>
    </xdr:to>
    <xdr:sp macro="" textlink="">
      <xdr:nvSpPr>
        <xdr:cNvPr id="38" name="四角形吹き出し 4">
          <a:extLst>
            <a:ext uri="{FF2B5EF4-FFF2-40B4-BE49-F238E27FC236}">
              <a16:creationId xmlns:a16="http://schemas.microsoft.com/office/drawing/2014/main" id="{D4982DB3-5ACE-473D-AF6A-E0F95C2EC62C}"/>
            </a:ext>
          </a:extLst>
        </xdr:cNvPr>
        <xdr:cNvSpPr/>
      </xdr:nvSpPr>
      <xdr:spPr>
        <a:xfrm>
          <a:off x="14732000" y="19761200"/>
          <a:ext cx="800100" cy="1041400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5</xdr:col>
      <xdr:colOff>673100</xdr:colOff>
      <xdr:row>23</xdr:row>
      <xdr:rowOff>12700</xdr:rowOff>
    </xdr:from>
    <xdr:to>
      <xdr:col>7</xdr:col>
      <xdr:colOff>241300</xdr:colOff>
      <xdr:row>28</xdr:row>
      <xdr:rowOff>0</xdr:rowOff>
    </xdr:to>
    <xdr:sp macro="" textlink="">
      <xdr:nvSpPr>
        <xdr:cNvPr id="37" name="四角形吹き出し 1">
          <a:extLst>
            <a:ext uri="{FF2B5EF4-FFF2-40B4-BE49-F238E27FC236}">
              <a16:creationId xmlns:a16="http://schemas.microsoft.com/office/drawing/2014/main" id="{8EA5E04E-5BF9-487B-A7AD-E8C0DE2E76ED}"/>
            </a:ext>
          </a:extLst>
        </xdr:cNvPr>
        <xdr:cNvSpPr/>
      </xdr:nvSpPr>
      <xdr:spPr>
        <a:xfrm>
          <a:off x="4416425" y="10128250"/>
          <a:ext cx="939800" cy="1292225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在籍者に対する未受検者の割合</a:t>
          </a:r>
        </a:p>
      </xdr:txBody>
    </xdr:sp>
    <xdr:clientData/>
  </xdr:twoCellAnchor>
  <xdr:twoCellAnchor>
    <xdr:from>
      <xdr:col>19</xdr:col>
      <xdr:colOff>660400</xdr:colOff>
      <xdr:row>22</xdr:row>
      <xdr:rowOff>215900</xdr:rowOff>
    </xdr:from>
    <xdr:to>
      <xdr:col>22</xdr:col>
      <xdr:colOff>622300</xdr:colOff>
      <xdr:row>26</xdr:row>
      <xdr:rowOff>25400</xdr:rowOff>
    </xdr:to>
    <xdr:sp macro="" textlink="">
      <xdr:nvSpPr>
        <xdr:cNvPr id="40" name="四角形吹き出し 4">
          <a:extLst>
            <a:ext uri="{FF2B5EF4-FFF2-40B4-BE49-F238E27FC236}">
              <a16:creationId xmlns:a16="http://schemas.microsoft.com/office/drawing/2014/main" id="{E4CA5C84-A5B6-4CAB-920B-FAAF24D31810}"/>
            </a:ext>
          </a:extLst>
        </xdr:cNvPr>
        <xdr:cNvSpPr/>
      </xdr:nvSpPr>
      <xdr:spPr>
        <a:xfrm>
          <a:off x="14004925" y="10093325"/>
          <a:ext cx="2019300" cy="762000"/>
        </a:xfrm>
        <a:prstGeom prst="wedgeRectCallout">
          <a:avLst>
            <a:gd name="adj1" fmla="val -591"/>
            <a:gd name="adj2" fmla="val -10601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第二次受検者に対する陽性者の割合</a:t>
          </a:r>
        </a:p>
      </xdr:txBody>
    </xdr:sp>
    <xdr:clientData/>
  </xdr:twoCellAnchor>
  <xdr:twoCellAnchor>
    <xdr:from>
      <xdr:col>2</xdr:col>
      <xdr:colOff>203200</xdr:colOff>
      <xdr:row>6</xdr:row>
      <xdr:rowOff>88900</xdr:rowOff>
    </xdr:from>
    <xdr:to>
      <xdr:col>2</xdr:col>
      <xdr:colOff>736600</xdr:colOff>
      <xdr:row>7</xdr:row>
      <xdr:rowOff>101600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6AC0AB6F-AB1D-4173-831E-0231C226818D}"/>
            </a:ext>
          </a:extLst>
        </xdr:cNvPr>
        <xdr:cNvSpPr/>
      </xdr:nvSpPr>
      <xdr:spPr>
        <a:xfrm>
          <a:off x="1889125" y="1993900"/>
          <a:ext cx="485775" cy="327025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482600</xdr:colOff>
      <xdr:row>8</xdr:row>
      <xdr:rowOff>1549400</xdr:rowOff>
    </xdr:from>
    <xdr:to>
      <xdr:col>2</xdr:col>
      <xdr:colOff>457200</xdr:colOff>
      <xdr:row>8</xdr:row>
      <xdr:rowOff>1828800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EFD43666-CC45-40E2-9BDE-80FDDE097F73}"/>
            </a:ext>
          </a:extLst>
        </xdr:cNvPr>
        <xdr:cNvSpPr/>
      </xdr:nvSpPr>
      <xdr:spPr>
        <a:xfrm>
          <a:off x="1482725" y="4073525"/>
          <a:ext cx="660400" cy="2794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228600</xdr:colOff>
      <xdr:row>23</xdr:row>
      <xdr:rowOff>6350</xdr:rowOff>
    </xdr:from>
    <xdr:to>
      <xdr:col>16</xdr:col>
      <xdr:colOff>622300</xdr:colOff>
      <xdr:row>27</xdr:row>
      <xdr:rowOff>88900</xdr:rowOff>
    </xdr:to>
    <xdr:sp macro="" textlink="">
      <xdr:nvSpPr>
        <xdr:cNvPr id="43" name="四角形吹き出し 1">
          <a:extLst>
            <a:ext uri="{FF2B5EF4-FFF2-40B4-BE49-F238E27FC236}">
              <a16:creationId xmlns:a16="http://schemas.microsoft.com/office/drawing/2014/main" id="{F7BF6779-4B3D-4858-9137-AECD259F2A0F}"/>
            </a:ext>
          </a:extLst>
        </xdr:cNvPr>
        <xdr:cNvSpPr/>
      </xdr:nvSpPr>
      <xdr:spPr>
        <a:xfrm>
          <a:off x="10144125" y="10121900"/>
          <a:ext cx="1765300" cy="1035050"/>
        </a:xfrm>
        <a:prstGeom prst="wedgeRectCallout">
          <a:avLst>
            <a:gd name="adj1" fmla="val -7865"/>
            <a:gd name="adj2" fmla="val -9440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第一次検尿陽性者に対する第二次検尿未受検者の割合</a:t>
          </a:r>
        </a:p>
      </xdr:txBody>
    </xdr:sp>
    <xdr:clientData/>
  </xdr:twoCellAnchor>
  <xdr:twoCellAnchor>
    <xdr:from>
      <xdr:col>7</xdr:col>
      <xdr:colOff>139700</xdr:colOff>
      <xdr:row>21</xdr:row>
      <xdr:rowOff>76200</xdr:rowOff>
    </xdr:from>
    <xdr:to>
      <xdr:col>10</xdr:col>
      <xdr:colOff>482600</xdr:colOff>
      <xdr:row>22</xdr:row>
      <xdr:rowOff>127000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30D101F8-270C-4462-BA7B-DA8142092376}"/>
            </a:ext>
          </a:extLst>
        </xdr:cNvPr>
        <xdr:cNvSpPr/>
      </xdr:nvSpPr>
      <xdr:spPr>
        <a:xfrm rot="5400000">
          <a:off x="6310312" y="8659813"/>
          <a:ext cx="288925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165100</xdr:colOff>
      <xdr:row>21</xdr:row>
      <xdr:rowOff>76200</xdr:rowOff>
    </xdr:from>
    <xdr:to>
      <xdr:col>19</xdr:col>
      <xdr:colOff>508000</xdr:colOff>
      <xdr:row>22</xdr:row>
      <xdr:rowOff>127000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33773920-FEF1-4CDF-A9D4-D0ECA765D4DD}"/>
            </a:ext>
          </a:extLst>
        </xdr:cNvPr>
        <xdr:cNvSpPr/>
      </xdr:nvSpPr>
      <xdr:spPr>
        <a:xfrm rot="5400000">
          <a:off x="12507912" y="8659813"/>
          <a:ext cx="288925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22</xdr:row>
      <xdr:rowOff>139700</xdr:rowOff>
    </xdr:from>
    <xdr:to>
      <xdr:col>9</xdr:col>
      <xdr:colOff>558800</xdr:colOff>
      <xdr:row>26</xdr:row>
      <xdr:rowOff>203200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981E3B1-73E6-4577-AC47-FDF10A84BEFA}"/>
            </a:ext>
          </a:extLst>
        </xdr:cNvPr>
        <xdr:cNvSpPr txBox="1"/>
      </xdr:nvSpPr>
      <xdr:spPr>
        <a:xfrm>
          <a:off x="5940425" y="10017125"/>
          <a:ext cx="11049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算定しても</a:t>
          </a:r>
          <a:endParaRPr kumimoji="1" lang="en-US" altLang="ja-JP" sz="1400"/>
        </a:p>
        <a:p>
          <a:r>
            <a:rPr kumimoji="1" lang="ja-JP" altLang="en-US" sz="1400"/>
            <a:t>よい</a:t>
          </a:r>
        </a:p>
      </xdr:txBody>
    </xdr:sp>
    <xdr:clientData/>
  </xdr:twoCellAnchor>
  <xdr:twoCellAnchor>
    <xdr:from>
      <xdr:col>17</xdr:col>
      <xdr:colOff>304800</xdr:colOff>
      <xdr:row>22</xdr:row>
      <xdr:rowOff>152400</xdr:rowOff>
    </xdr:from>
    <xdr:to>
      <xdr:col>19</xdr:col>
      <xdr:colOff>38100</xdr:colOff>
      <xdr:row>27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8AA6A45-62F5-42B8-A31B-7FF0814B0E0E}"/>
            </a:ext>
          </a:extLst>
        </xdr:cNvPr>
        <xdr:cNvSpPr txBox="1"/>
      </xdr:nvSpPr>
      <xdr:spPr>
        <a:xfrm>
          <a:off x="12277725" y="10029825"/>
          <a:ext cx="11049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算定しても</a:t>
          </a:r>
          <a:endParaRPr kumimoji="1" lang="en-US" altLang="ja-JP" sz="1400"/>
        </a:p>
        <a:p>
          <a:r>
            <a:rPr kumimoji="1" lang="ja-JP" altLang="en-US" sz="1400"/>
            <a:t>よい</a:t>
          </a:r>
        </a:p>
      </xdr:txBody>
    </xdr:sp>
    <xdr:clientData/>
  </xdr:twoCellAnchor>
  <xdr:twoCellAnchor>
    <xdr:from>
      <xdr:col>5</xdr:col>
      <xdr:colOff>673100</xdr:colOff>
      <xdr:row>23</xdr:row>
      <xdr:rowOff>12700</xdr:rowOff>
    </xdr:from>
    <xdr:to>
      <xdr:col>7</xdr:col>
      <xdr:colOff>241300</xdr:colOff>
      <xdr:row>28</xdr:row>
      <xdr:rowOff>0</xdr:rowOff>
    </xdr:to>
    <xdr:sp macro="" textlink="">
      <xdr:nvSpPr>
        <xdr:cNvPr id="58" name="四角形吹き出し 1">
          <a:extLst>
            <a:ext uri="{FF2B5EF4-FFF2-40B4-BE49-F238E27FC236}">
              <a16:creationId xmlns:a16="http://schemas.microsoft.com/office/drawing/2014/main" id="{87472290-B212-4A29-B1FF-3A778D86A20D}"/>
            </a:ext>
          </a:extLst>
        </xdr:cNvPr>
        <xdr:cNvSpPr/>
      </xdr:nvSpPr>
      <xdr:spPr>
        <a:xfrm>
          <a:off x="4416425" y="10128250"/>
          <a:ext cx="939800" cy="1292225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在籍者に対する未受検者の割合</a:t>
          </a:r>
        </a:p>
      </xdr:txBody>
    </xdr:sp>
    <xdr:clientData/>
  </xdr:twoCellAnchor>
  <xdr:twoCellAnchor>
    <xdr:from>
      <xdr:col>10</xdr:col>
      <xdr:colOff>660400</xdr:colOff>
      <xdr:row>22</xdr:row>
      <xdr:rowOff>231775</xdr:rowOff>
    </xdr:from>
    <xdr:to>
      <xdr:col>13</xdr:col>
      <xdr:colOff>520700</xdr:colOff>
      <xdr:row>26</xdr:row>
      <xdr:rowOff>101601</xdr:rowOff>
    </xdr:to>
    <xdr:sp macro="" textlink="">
      <xdr:nvSpPr>
        <xdr:cNvPr id="59" name="四角形吹き出し 3">
          <a:extLst>
            <a:ext uri="{FF2B5EF4-FFF2-40B4-BE49-F238E27FC236}">
              <a16:creationId xmlns:a16="http://schemas.microsoft.com/office/drawing/2014/main" id="{57094990-6713-44B3-B9C9-2D143CE9E6D9}"/>
            </a:ext>
          </a:extLst>
        </xdr:cNvPr>
        <xdr:cNvSpPr/>
      </xdr:nvSpPr>
      <xdr:spPr>
        <a:xfrm>
          <a:off x="7835900" y="9540875"/>
          <a:ext cx="1917700" cy="835026"/>
        </a:xfrm>
        <a:prstGeom prst="wedgeRectCallout">
          <a:avLst>
            <a:gd name="adj1" fmla="val 5528"/>
            <a:gd name="adj2" fmla="val -10295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受検者に対する陽性者の割合</a:t>
          </a:r>
        </a:p>
      </xdr:txBody>
    </xdr:sp>
    <xdr:clientData/>
  </xdr:twoCellAnchor>
  <xdr:twoCellAnchor>
    <xdr:from>
      <xdr:col>19</xdr:col>
      <xdr:colOff>660400</xdr:colOff>
      <xdr:row>22</xdr:row>
      <xdr:rowOff>215900</xdr:rowOff>
    </xdr:from>
    <xdr:to>
      <xdr:col>22</xdr:col>
      <xdr:colOff>622300</xdr:colOff>
      <xdr:row>26</xdr:row>
      <xdr:rowOff>25400</xdr:rowOff>
    </xdr:to>
    <xdr:sp macro="" textlink="">
      <xdr:nvSpPr>
        <xdr:cNvPr id="60" name="四角形吹き出し 4">
          <a:extLst>
            <a:ext uri="{FF2B5EF4-FFF2-40B4-BE49-F238E27FC236}">
              <a16:creationId xmlns:a16="http://schemas.microsoft.com/office/drawing/2014/main" id="{8C23B195-4AF2-48BC-9A31-B20786E4224B}"/>
            </a:ext>
          </a:extLst>
        </xdr:cNvPr>
        <xdr:cNvSpPr/>
      </xdr:nvSpPr>
      <xdr:spPr>
        <a:xfrm>
          <a:off x="14004925" y="10093325"/>
          <a:ext cx="2019300" cy="762000"/>
        </a:xfrm>
        <a:prstGeom prst="wedgeRectCallout">
          <a:avLst>
            <a:gd name="adj1" fmla="val -591"/>
            <a:gd name="adj2" fmla="val -10601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第二次受検者に対する陽性者の割合</a:t>
          </a:r>
        </a:p>
      </xdr:txBody>
    </xdr:sp>
    <xdr:clientData/>
  </xdr:twoCellAnchor>
  <xdr:twoCellAnchor>
    <xdr:from>
      <xdr:col>2</xdr:col>
      <xdr:colOff>203200</xdr:colOff>
      <xdr:row>6</xdr:row>
      <xdr:rowOff>88900</xdr:rowOff>
    </xdr:from>
    <xdr:to>
      <xdr:col>2</xdr:col>
      <xdr:colOff>736600</xdr:colOff>
      <xdr:row>7</xdr:row>
      <xdr:rowOff>101600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5E47E62E-FCED-49FB-B180-EBE495A74667}"/>
            </a:ext>
          </a:extLst>
        </xdr:cNvPr>
        <xdr:cNvSpPr/>
      </xdr:nvSpPr>
      <xdr:spPr>
        <a:xfrm>
          <a:off x="1889125" y="1993900"/>
          <a:ext cx="485775" cy="327025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482600</xdr:colOff>
      <xdr:row>8</xdr:row>
      <xdr:rowOff>1549400</xdr:rowOff>
    </xdr:from>
    <xdr:to>
      <xdr:col>2</xdr:col>
      <xdr:colOff>457200</xdr:colOff>
      <xdr:row>8</xdr:row>
      <xdr:rowOff>1828800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5EF48161-CE1C-4002-83C5-5409A822D0CF}"/>
            </a:ext>
          </a:extLst>
        </xdr:cNvPr>
        <xdr:cNvSpPr/>
      </xdr:nvSpPr>
      <xdr:spPr>
        <a:xfrm>
          <a:off x="1482725" y="4073525"/>
          <a:ext cx="660400" cy="279400"/>
        </a:xfrm>
        <a:prstGeom prst="rect">
          <a:avLst/>
        </a:prstGeom>
        <a:solidFill>
          <a:srgbClr val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228600</xdr:colOff>
      <xdr:row>23</xdr:row>
      <xdr:rowOff>6350</xdr:rowOff>
    </xdr:from>
    <xdr:to>
      <xdr:col>16</xdr:col>
      <xdr:colOff>622300</xdr:colOff>
      <xdr:row>27</xdr:row>
      <xdr:rowOff>88900</xdr:rowOff>
    </xdr:to>
    <xdr:sp macro="" textlink="">
      <xdr:nvSpPr>
        <xdr:cNvPr id="63" name="四角形吹き出し 1">
          <a:extLst>
            <a:ext uri="{FF2B5EF4-FFF2-40B4-BE49-F238E27FC236}">
              <a16:creationId xmlns:a16="http://schemas.microsoft.com/office/drawing/2014/main" id="{A4313C8F-3B65-448A-8A39-0A6F45237D74}"/>
            </a:ext>
          </a:extLst>
        </xdr:cNvPr>
        <xdr:cNvSpPr/>
      </xdr:nvSpPr>
      <xdr:spPr>
        <a:xfrm>
          <a:off x="10144125" y="10121900"/>
          <a:ext cx="1765300" cy="1035050"/>
        </a:xfrm>
        <a:prstGeom prst="wedgeRectCallout">
          <a:avLst>
            <a:gd name="adj1" fmla="val -7865"/>
            <a:gd name="adj2" fmla="val -9440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第一次検尿陽性者に対する第二次検尿未受検者の割合</a:t>
          </a:r>
        </a:p>
      </xdr:txBody>
    </xdr:sp>
    <xdr:clientData/>
  </xdr:twoCellAnchor>
  <xdr:twoCellAnchor>
    <xdr:from>
      <xdr:col>7</xdr:col>
      <xdr:colOff>139700</xdr:colOff>
      <xdr:row>21</xdr:row>
      <xdr:rowOff>76200</xdr:rowOff>
    </xdr:from>
    <xdr:to>
      <xdr:col>10</xdr:col>
      <xdr:colOff>482600</xdr:colOff>
      <xdr:row>22</xdr:row>
      <xdr:rowOff>127000</xdr:rowOff>
    </xdr:to>
    <xdr:sp macro="" textlink="">
      <xdr:nvSpPr>
        <xdr:cNvPr id="64" name="右中かっこ 63">
          <a:extLst>
            <a:ext uri="{FF2B5EF4-FFF2-40B4-BE49-F238E27FC236}">
              <a16:creationId xmlns:a16="http://schemas.microsoft.com/office/drawing/2014/main" id="{C7C6103B-D99C-457C-B7FB-A87B90C3BBFE}"/>
            </a:ext>
          </a:extLst>
        </xdr:cNvPr>
        <xdr:cNvSpPr/>
      </xdr:nvSpPr>
      <xdr:spPr>
        <a:xfrm rot="5400000">
          <a:off x="6310312" y="8659813"/>
          <a:ext cx="288925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165100</xdr:colOff>
      <xdr:row>21</xdr:row>
      <xdr:rowOff>76200</xdr:rowOff>
    </xdr:from>
    <xdr:to>
      <xdr:col>19</xdr:col>
      <xdr:colOff>508000</xdr:colOff>
      <xdr:row>22</xdr:row>
      <xdr:rowOff>127000</xdr:rowOff>
    </xdr:to>
    <xdr:sp macro="" textlink="">
      <xdr:nvSpPr>
        <xdr:cNvPr id="65" name="右中かっこ 64">
          <a:extLst>
            <a:ext uri="{FF2B5EF4-FFF2-40B4-BE49-F238E27FC236}">
              <a16:creationId xmlns:a16="http://schemas.microsoft.com/office/drawing/2014/main" id="{6BEAA1A9-A262-4F40-BC05-C34CF3003FE9}"/>
            </a:ext>
          </a:extLst>
        </xdr:cNvPr>
        <xdr:cNvSpPr/>
      </xdr:nvSpPr>
      <xdr:spPr>
        <a:xfrm rot="5400000">
          <a:off x="12507912" y="8659813"/>
          <a:ext cx="288925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22</xdr:row>
      <xdr:rowOff>139700</xdr:rowOff>
    </xdr:from>
    <xdr:to>
      <xdr:col>9</xdr:col>
      <xdr:colOff>558800</xdr:colOff>
      <xdr:row>26</xdr:row>
      <xdr:rowOff>203200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B6E9901-3190-4718-889E-1CB0404B7B54}"/>
            </a:ext>
          </a:extLst>
        </xdr:cNvPr>
        <xdr:cNvSpPr txBox="1"/>
      </xdr:nvSpPr>
      <xdr:spPr>
        <a:xfrm>
          <a:off x="5940425" y="10017125"/>
          <a:ext cx="11049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算定しても</a:t>
          </a:r>
          <a:endParaRPr kumimoji="1" lang="en-US" altLang="ja-JP" sz="1400"/>
        </a:p>
        <a:p>
          <a:r>
            <a:rPr kumimoji="1" lang="ja-JP" altLang="en-US" sz="1400"/>
            <a:t>よい</a:t>
          </a:r>
        </a:p>
      </xdr:txBody>
    </xdr:sp>
    <xdr:clientData/>
  </xdr:twoCellAnchor>
  <xdr:twoCellAnchor>
    <xdr:from>
      <xdr:col>17</xdr:col>
      <xdr:colOff>304800</xdr:colOff>
      <xdr:row>22</xdr:row>
      <xdr:rowOff>152400</xdr:rowOff>
    </xdr:from>
    <xdr:to>
      <xdr:col>19</xdr:col>
      <xdr:colOff>38100</xdr:colOff>
      <xdr:row>27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31B47221-F0AE-466A-AD02-8A081142C971}"/>
            </a:ext>
          </a:extLst>
        </xdr:cNvPr>
        <xdr:cNvSpPr txBox="1"/>
      </xdr:nvSpPr>
      <xdr:spPr>
        <a:xfrm>
          <a:off x="12277725" y="10029825"/>
          <a:ext cx="11049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算定しても</a:t>
          </a:r>
          <a:endParaRPr kumimoji="1" lang="en-US" altLang="ja-JP" sz="1400"/>
        </a:p>
        <a:p>
          <a:r>
            <a:rPr kumimoji="1" lang="ja-JP" altLang="en-US" sz="1400"/>
            <a:t>よい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31"/>
  <sheetViews>
    <sheetView tabSelected="1" zoomScale="75" zoomScaleNormal="75" workbookViewId="0">
      <selection activeCell="AM25" sqref="AM25"/>
    </sheetView>
  </sheetViews>
  <sheetFormatPr defaultRowHeight="18" x14ac:dyDescent="0.45"/>
  <cols>
    <col min="1" max="1" width="3.09765625" customWidth="1"/>
    <col min="13" max="13" width="10.5" bestFit="1" customWidth="1"/>
  </cols>
  <sheetData>
    <row r="1" spans="2:52" ht="43.5" customHeight="1" x14ac:dyDescent="0.45">
      <c r="B1" s="94" t="s">
        <v>69</v>
      </c>
      <c r="M1" s="95" t="s">
        <v>58</v>
      </c>
      <c r="O1" s="95" t="s">
        <v>59</v>
      </c>
      <c r="U1" s="95" t="s">
        <v>68</v>
      </c>
    </row>
    <row r="2" spans="2:52" ht="22.2" x14ac:dyDescent="0.45">
      <c r="B2" s="2"/>
      <c r="C2" s="56" t="s">
        <v>33</v>
      </c>
      <c r="F2" s="107" t="s">
        <v>64</v>
      </c>
    </row>
    <row r="3" spans="2:52" ht="4.5" customHeight="1" x14ac:dyDescent="0.45"/>
    <row r="4" spans="2:52" ht="22.2" x14ac:dyDescent="0.55000000000000004">
      <c r="B4" s="46"/>
      <c r="C4" s="55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P4" s="5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G4" s="5"/>
      <c r="AJ4" s="5"/>
      <c r="AK4" s="5"/>
      <c r="AL4" s="5"/>
      <c r="AM4" s="56" t="s">
        <v>35</v>
      </c>
    </row>
    <row r="5" spans="2:52" ht="30" customHeight="1" thickBot="1" x14ac:dyDescent="0.7">
      <c r="B5" s="4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/>
      <c r="Y5" s="5"/>
      <c r="Z5" s="5"/>
      <c r="AA5" s="23"/>
      <c r="AC5" s="24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23"/>
      <c r="AQ5" s="5"/>
      <c r="AR5" s="5"/>
      <c r="AS5" s="5"/>
    </row>
    <row r="6" spans="2:52" ht="24" customHeight="1" x14ac:dyDescent="0.45">
      <c r="B6" s="162"/>
      <c r="C6" s="163"/>
      <c r="D6" s="168" t="s">
        <v>2</v>
      </c>
      <c r="E6" s="172" t="s">
        <v>42</v>
      </c>
      <c r="F6" s="173"/>
      <c r="G6" s="173"/>
      <c r="H6" s="173"/>
      <c r="I6" s="173"/>
      <c r="J6" s="173"/>
      <c r="K6" s="173"/>
      <c r="L6" s="173"/>
      <c r="M6" s="174"/>
      <c r="N6" s="172" t="s">
        <v>43</v>
      </c>
      <c r="O6" s="173"/>
      <c r="P6" s="173"/>
      <c r="Q6" s="173"/>
      <c r="R6" s="173"/>
      <c r="S6" s="173"/>
      <c r="T6" s="173"/>
      <c r="U6" s="173"/>
      <c r="V6" s="174"/>
      <c r="W6" s="184" t="s">
        <v>45</v>
      </c>
      <c r="X6" s="185"/>
      <c r="Y6" s="185"/>
      <c r="Z6" s="185"/>
      <c r="AA6" s="185"/>
      <c r="AB6" s="185"/>
      <c r="AC6" s="185"/>
      <c r="AD6" s="185"/>
      <c r="AE6" s="186"/>
      <c r="AF6" s="172" t="s">
        <v>44</v>
      </c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4"/>
      <c r="AV6" s="198" t="s">
        <v>70</v>
      </c>
      <c r="AW6" s="199"/>
      <c r="AX6" s="199"/>
      <c r="AY6" s="199"/>
      <c r="AZ6" s="200"/>
    </row>
    <row r="7" spans="2:52" ht="22.8" thickBot="1" x14ac:dyDescent="0.5">
      <c r="B7" s="164"/>
      <c r="C7" s="165"/>
      <c r="D7" s="169"/>
      <c r="E7" s="180" t="s">
        <v>3</v>
      </c>
      <c r="F7" s="181"/>
      <c r="G7" s="181"/>
      <c r="H7" s="181"/>
      <c r="I7" s="181"/>
      <c r="J7" s="181"/>
      <c r="K7" s="181"/>
      <c r="L7" s="181"/>
      <c r="M7" s="182"/>
      <c r="N7" s="138" t="s">
        <v>56</v>
      </c>
      <c r="O7" s="139"/>
      <c r="P7" s="139"/>
      <c r="Q7" s="139"/>
      <c r="R7" s="139"/>
      <c r="S7" s="139"/>
      <c r="T7" s="139"/>
      <c r="U7" s="139"/>
      <c r="V7" s="140"/>
      <c r="W7" s="187" t="s">
        <v>62</v>
      </c>
      <c r="X7" s="188"/>
      <c r="Y7" s="188"/>
      <c r="Z7" s="188"/>
      <c r="AA7" s="188"/>
      <c r="AB7" s="188"/>
      <c r="AC7" s="188"/>
      <c r="AD7" s="188"/>
      <c r="AE7" s="189"/>
      <c r="AF7" s="138" t="s">
        <v>46</v>
      </c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40"/>
      <c r="AV7" s="201" t="s">
        <v>71</v>
      </c>
      <c r="AW7" s="202"/>
      <c r="AX7" s="202"/>
      <c r="AY7" s="202"/>
      <c r="AZ7" s="203"/>
    </row>
    <row r="8" spans="2:52" ht="24" customHeight="1" x14ac:dyDescent="0.45">
      <c r="B8" s="164"/>
      <c r="C8" s="165"/>
      <c r="D8" s="170"/>
      <c r="E8" s="141" t="s">
        <v>4</v>
      </c>
      <c r="F8" s="143" t="s">
        <v>5</v>
      </c>
      <c r="G8" s="143" t="s">
        <v>6</v>
      </c>
      <c r="H8" s="175" t="s">
        <v>7</v>
      </c>
      <c r="I8" s="176"/>
      <c r="J8" s="176"/>
      <c r="K8" s="177"/>
      <c r="L8" s="157" t="s">
        <v>29</v>
      </c>
      <c r="M8" s="160" t="s">
        <v>8</v>
      </c>
      <c r="N8" s="141" t="s">
        <v>31</v>
      </c>
      <c r="O8" s="150" t="s">
        <v>32</v>
      </c>
      <c r="P8" s="152" t="s">
        <v>6</v>
      </c>
      <c r="Q8" s="153" t="s">
        <v>7</v>
      </c>
      <c r="R8" s="154"/>
      <c r="S8" s="154"/>
      <c r="T8" s="155"/>
      <c r="U8" s="145" t="s">
        <v>30</v>
      </c>
      <c r="V8" s="147" t="s">
        <v>8</v>
      </c>
      <c r="W8" s="190" t="s">
        <v>36</v>
      </c>
      <c r="X8" s="191" t="s">
        <v>37</v>
      </c>
      <c r="Y8" s="150" t="s">
        <v>49</v>
      </c>
      <c r="Z8" s="192" t="s">
        <v>20</v>
      </c>
      <c r="AA8" s="152" t="s">
        <v>21</v>
      </c>
      <c r="AB8" s="191" t="s">
        <v>38</v>
      </c>
      <c r="AC8" s="150" t="s">
        <v>39</v>
      </c>
      <c r="AD8" s="191" t="s">
        <v>1</v>
      </c>
      <c r="AE8" s="183" t="s">
        <v>22</v>
      </c>
      <c r="AF8" s="193" t="s">
        <v>40</v>
      </c>
      <c r="AG8" s="178" t="s">
        <v>41</v>
      </c>
      <c r="AH8" s="158" t="s">
        <v>48</v>
      </c>
      <c r="AI8" s="195" t="s">
        <v>20</v>
      </c>
      <c r="AJ8" s="196" t="s">
        <v>21</v>
      </c>
      <c r="AK8" s="178" t="s">
        <v>38</v>
      </c>
      <c r="AL8" s="158" t="s">
        <v>39</v>
      </c>
      <c r="AM8" s="178" t="s">
        <v>23</v>
      </c>
      <c r="AN8" s="158" t="s">
        <v>24</v>
      </c>
      <c r="AO8" s="207" t="s">
        <v>53</v>
      </c>
      <c r="AP8" s="139"/>
      <c r="AQ8" s="139"/>
      <c r="AR8" s="139"/>
      <c r="AS8" s="139"/>
      <c r="AT8" s="139"/>
      <c r="AU8" s="140"/>
      <c r="AV8" s="204" t="s">
        <v>72</v>
      </c>
      <c r="AW8" s="205"/>
      <c r="AX8" s="205"/>
      <c r="AY8" s="205"/>
      <c r="AZ8" s="206"/>
    </row>
    <row r="9" spans="2:52" ht="246" thickBot="1" x14ac:dyDescent="0.5">
      <c r="B9" s="166"/>
      <c r="C9" s="167"/>
      <c r="D9" s="171"/>
      <c r="E9" s="142"/>
      <c r="F9" s="144"/>
      <c r="G9" s="144"/>
      <c r="H9" s="96" t="s">
        <v>9</v>
      </c>
      <c r="I9" s="97" t="s">
        <v>27</v>
      </c>
      <c r="J9" s="97" t="s">
        <v>28</v>
      </c>
      <c r="K9" s="25" t="s">
        <v>60</v>
      </c>
      <c r="L9" s="144"/>
      <c r="M9" s="161"/>
      <c r="N9" s="149"/>
      <c r="O9" s="151"/>
      <c r="P9" s="144"/>
      <c r="Q9" s="98" t="s">
        <v>9</v>
      </c>
      <c r="R9" s="97" t="s">
        <v>27</v>
      </c>
      <c r="S9" s="97" t="s">
        <v>28</v>
      </c>
      <c r="T9" s="25" t="s">
        <v>60</v>
      </c>
      <c r="U9" s="146"/>
      <c r="V9" s="148"/>
      <c r="W9" s="142"/>
      <c r="X9" s="179"/>
      <c r="Y9" s="151"/>
      <c r="Z9" s="179"/>
      <c r="AA9" s="144"/>
      <c r="AB9" s="179"/>
      <c r="AC9" s="144"/>
      <c r="AD9" s="179"/>
      <c r="AE9" s="161"/>
      <c r="AF9" s="142"/>
      <c r="AG9" s="179"/>
      <c r="AH9" s="194"/>
      <c r="AI9" s="179"/>
      <c r="AJ9" s="197"/>
      <c r="AK9" s="179"/>
      <c r="AL9" s="159"/>
      <c r="AM9" s="179"/>
      <c r="AN9" s="159"/>
      <c r="AO9" s="79" t="s">
        <v>54</v>
      </c>
      <c r="AP9" s="76" t="s">
        <v>51</v>
      </c>
      <c r="AQ9" s="77" t="s">
        <v>50</v>
      </c>
      <c r="AR9" s="78" t="s">
        <v>25</v>
      </c>
      <c r="AS9" s="77" t="s">
        <v>52</v>
      </c>
      <c r="AT9" s="80" t="s">
        <v>55</v>
      </c>
      <c r="AU9" s="82" t="s">
        <v>0</v>
      </c>
      <c r="AV9" s="125" t="s">
        <v>73</v>
      </c>
      <c r="AW9" s="78" t="s">
        <v>74</v>
      </c>
      <c r="AX9" s="78" t="s">
        <v>75</v>
      </c>
      <c r="AY9" s="78" t="s">
        <v>76</v>
      </c>
      <c r="AZ9" s="126" t="s">
        <v>0</v>
      </c>
    </row>
    <row r="10" spans="2:52" ht="22.8" thickTop="1" x14ac:dyDescent="0.55000000000000004">
      <c r="B10" s="156" t="s">
        <v>10</v>
      </c>
      <c r="C10" s="6" t="s">
        <v>11</v>
      </c>
      <c r="D10" s="7">
        <v>0</v>
      </c>
      <c r="E10" s="8">
        <v>0</v>
      </c>
      <c r="F10" s="31">
        <f>D10-E10</f>
        <v>0</v>
      </c>
      <c r="G10" s="65">
        <f>IF(F10=0,0,F10/D10)</f>
        <v>0</v>
      </c>
      <c r="H10" s="10">
        <v>0</v>
      </c>
      <c r="I10" s="11">
        <v>0</v>
      </c>
      <c r="J10" s="28">
        <v>0</v>
      </c>
      <c r="K10" s="28">
        <v>0</v>
      </c>
      <c r="L10" s="31">
        <f>SUM(H10:K10)</f>
        <v>0</v>
      </c>
      <c r="M10" s="65">
        <f>IF(L10=0,0,L10/E10)</f>
        <v>0</v>
      </c>
      <c r="N10" s="8">
        <v>0</v>
      </c>
      <c r="O10" s="31">
        <f>L10-N10</f>
        <v>0</v>
      </c>
      <c r="P10" s="65">
        <f>IF(L10=0,0,O10/L10)</f>
        <v>0</v>
      </c>
      <c r="Q10" s="28">
        <v>0</v>
      </c>
      <c r="R10" s="28">
        <v>0</v>
      </c>
      <c r="S10" s="28">
        <v>0</v>
      </c>
      <c r="T10" s="28">
        <v>0</v>
      </c>
      <c r="U10" s="51">
        <f>Q10+R10+S10+T10</f>
        <v>0</v>
      </c>
      <c r="V10" s="65">
        <f>IF(N10=0,0,U10/N10)</f>
        <v>0</v>
      </c>
      <c r="W10" s="8">
        <v>0</v>
      </c>
      <c r="X10" s="9">
        <v>0</v>
      </c>
      <c r="Y10" s="65">
        <f t="shared" ref="Y10:Y21" si="0">IF(W10=0,0,X10/W10)</f>
        <v>0</v>
      </c>
      <c r="Z10" s="9">
        <v>0</v>
      </c>
      <c r="AA10" s="65">
        <f>IF(W10=0,0,Z10/W10)</f>
        <v>0</v>
      </c>
      <c r="AB10" s="9">
        <v>0</v>
      </c>
      <c r="AC10" s="65">
        <f>IF(W10=0,0,AB10/W10)</f>
        <v>0</v>
      </c>
      <c r="AD10" s="111">
        <v>0</v>
      </c>
      <c r="AE10" s="40">
        <f t="shared" ref="AE10:AE21" si="1">IF(W10=0,0,AD10/W10)</f>
        <v>0</v>
      </c>
      <c r="AF10" s="114">
        <v>0</v>
      </c>
      <c r="AG10" s="9">
        <v>0</v>
      </c>
      <c r="AH10" s="40">
        <f>IF(AD10=0,0,AG10/AD10)</f>
        <v>0</v>
      </c>
      <c r="AI10" s="9">
        <v>0</v>
      </c>
      <c r="AJ10" s="40">
        <f>IF(AF10=0,0,AI10/AF10)</f>
        <v>0</v>
      </c>
      <c r="AK10" s="9">
        <v>0</v>
      </c>
      <c r="AL10" s="32">
        <f t="shared" ref="AL10:AL21" si="2">IF(AF10=0,0,AK10/AF10)</f>
        <v>0</v>
      </c>
      <c r="AM10" s="26">
        <v>0</v>
      </c>
      <c r="AN10" s="65">
        <f t="shared" ref="AN10:AN21" si="3">IF(AF10=0,0,AM10/AF10)</f>
        <v>0</v>
      </c>
      <c r="AO10" s="84">
        <v>0</v>
      </c>
      <c r="AP10" s="85">
        <v>0</v>
      </c>
      <c r="AQ10" s="85">
        <v>0</v>
      </c>
      <c r="AR10" s="85">
        <v>0</v>
      </c>
      <c r="AS10" s="85">
        <v>0</v>
      </c>
      <c r="AT10" s="86">
        <v>0</v>
      </c>
      <c r="AU10" s="108">
        <v>0</v>
      </c>
      <c r="AV10" s="127">
        <v>0</v>
      </c>
      <c r="AW10" s="85">
        <v>0</v>
      </c>
      <c r="AX10" s="85">
        <v>0</v>
      </c>
      <c r="AY10" s="85">
        <v>0</v>
      </c>
      <c r="AZ10" s="128">
        <v>0</v>
      </c>
    </row>
    <row r="11" spans="2:52" ht="22.2" x14ac:dyDescent="0.55000000000000004">
      <c r="B11" s="134"/>
      <c r="C11" s="12" t="s">
        <v>12</v>
      </c>
      <c r="D11" s="13">
        <v>0</v>
      </c>
      <c r="E11" s="14">
        <v>0</v>
      </c>
      <c r="F11" s="31">
        <f>D11-E11</f>
        <v>0</v>
      </c>
      <c r="G11" s="65">
        <f t="shared" ref="G11:G21" si="4">IF(F11=0,0,F11/D11)</f>
        <v>0</v>
      </c>
      <c r="H11" s="15">
        <v>0</v>
      </c>
      <c r="I11" s="16">
        <v>0</v>
      </c>
      <c r="J11" s="29">
        <v>0</v>
      </c>
      <c r="K11" s="28">
        <v>0</v>
      </c>
      <c r="L11" s="31">
        <f t="shared" ref="L11:L21" si="5">SUM(H11:K11)</f>
        <v>0</v>
      </c>
      <c r="M11" s="65">
        <f t="shared" ref="M11:M21" si="6">IF(L11=0,0,L11/E11)</f>
        <v>0</v>
      </c>
      <c r="N11" s="14">
        <v>0</v>
      </c>
      <c r="O11" s="31">
        <f t="shared" ref="O11:O16" si="7">L11-N11</f>
        <v>0</v>
      </c>
      <c r="P11" s="65">
        <f t="shared" ref="P11:P21" si="8">IF(L11=0,0,O11/L11)</f>
        <v>0</v>
      </c>
      <c r="Q11" s="29">
        <v>0</v>
      </c>
      <c r="R11" s="29">
        <v>0</v>
      </c>
      <c r="S11" s="29">
        <v>0</v>
      </c>
      <c r="T11" s="28">
        <v>0</v>
      </c>
      <c r="U11" s="51">
        <f t="shared" ref="U11:U21" si="9">Q11+R11+S11+T11</f>
        <v>0</v>
      </c>
      <c r="V11" s="65">
        <f t="shared" ref="V11:V21" si="10">IF(N11=0,0,U11/N11)</f>
        <v>0</v>
      </c>
      <c r="W11" s="14">
        <v>0</v>
      </c>
      <c r="X11" s="15">
        <v>0</v>
      </c>
      <c r="Y11" s="65">
        <f t="shared" si="0"/>
        <v>0</v>
      </c>
      <c r="Z11" s="15">
        <v>0</v>
      </c>
      <c r="AA11" s="65">
        <f t="shared" ref="AA11:AA21" si="11">IF(W11=0,0,Z11/W11)</f>
        <v>0</v>
      </c>
      <c r="AB11" s="15">
        <v>0</v>
      </c>
      <c r="AC11" s="65">
        <f t="shared" ref="AC11:AC21" si="12">IF(W11=0,0,AB11/W11)</f>
        <v>0</v>
      </c>
      <c r="AD11" s="112">
        <v>0</v>
      </c>
      <c r="AE11" s="40">
        <f t="shared" si="1"/>
        <v>0</v>
      </c>
      <c r="AF11" s="115">
        <v>0</v>
      </c>
      <c r="AG11" s="15">
        <v>0</v>
      </c>
      <c r="AH11" s="40">
        <f t="shared" ref="AH11:AH21" si="13">IF(AD11=0,0,AG11/AD11)</f>
        <v>0</v>
      </c>
      <c r="AI11" s="15">
        <v>0</v>
      </c>
      <c r="AJ11" s="40">
        <f t="shared" ref="AJ11:AJ21" si="14">IF(AF11=0,0,AI11/AF11)</f>
        <v>0</v>
      </c>
      <c r="AK11" s="15">
        <v>0</v>
      </c>
      <c r="AL11" s="33">
        <f t="shared" si="2"/>
        <v>0</v>
      </c>
      <c r="AM11" s="26">
        <v>0</v>
      </c>
      <c r="AN11" s="65">
        <f t="shared" si="3"/>
        <v>0</v>
      </c>
      <c r="AO11" s="84">
        <v>0</v>
      </c>
      <c r="AP11" s="87">
        <v>0</v>
      </c>
      <c r="AQ11" s="87">
        <v>0</v>
      </c>
      <c r="AR11" s="87">
        <v>0</v>
      </c>
      <c r="AS11" s="87">
        <v>0</v>
      </c>
      <c r="AT11" s="88">
        <v>0</v>
      </c>
      <c r="AU11" s="109">
        <v>0</v>
      </c>
      <c r="AV11" s="127">
        <v>0</v>
      </c>
      <c r="AW11" s="87">
        <v>0</v>
      </c>
      <c r="AX11" s="87">
        <v>0</v>
      </c>
      <c r="AY11" s="87">
        <v>0</v>
      </c>
      <c r="AZ11" s="129">
        <v>0</v>
      </c>
    </row>
    <row r="12" spans="2:52" ht="22.2" x14ac:dyDescent="0.55000000000000004">
      <c r="B12" s="134"/>
      <c r="C12" s="12" t="s">
        <v>13</v>
      </c>
      <c r="D12" s="13">
        <v>0</v>
      </c>
      <c r="E12" s="14">
        <v>0</v>
      </c>
      <c r="F12" s="31">
        <f t="shared" ref="F12:F21" si="15">D12-E12</f>
        <v>0</v>
      </c>
      <c r="G12" s="65">
        <f t="shared" si="4"/>
        <v>0</v>
      </c>
      <c r="H12" s="15">
        <v>0</v>
      </c>
      <c r="I12" s="16">
        <v>0</v>
      </c>
      <c r="J12" s="29">
        <v>0</v>
      </c>
      <c r="K12" s="28">
        <v>0</v>
      </c>
      <c r="L12" s="31">
        <f t="shared" si="5"/>
        <v>0</v>
      </c>
      <c r="M12" s="65">
        <f t="shared" si="6"/>
        <v>0</v>
      </c>
      <c r="N12" s="14">
        <v>0</v>
      </c>
      <c r="O12" s="31">
        <f t="shared" si="7"/>
        <v>0</v>
      </c>
      <c r="P12" s="65">
        <f t="shared" si="8"/>
        <v>0</v>
      </c>
      <c r="Q12" s="29">
        <v>0</v>
      </c>
      <c r="R12" s="29">
        <v>0</v>
      </c>
      <c r="S12" s="29">
        <v>0</v>
      </c>
      <c r="T12" s="28">
        <v>0</v>
      </c>
      <c r="U12" s="51">
        <f t="shared" si="9"/>
        <v>0</v>
      </c>
      <c r="V12" s="65">
        <f t="shared" si="10"/>
        <v>0</v>
      </c>
      <c r="W12" s="14">
        <v>0</v>
      </c>
      <c r="X12" s="15">
        <v>0</v>
      </c>
      <c r="Y12" s="65">
        <f t="shared" si="0"/>
        <v>0</v>
      </c>
      <c r="Z12" s="15">
        <v>0</v>
      </c>
      <c r="AA12" s="65">
        <f t="shared" si="11"/>
        <v>0</v>
      </c>
      <c r="AB12" s="15">
        <v>0</v>
      </c>
      <c r="AC12" s="65">
        <f t="shared" si="12"/>
        <v>0</v>
      </c>
      <c r="AD12" s="112">
        <v>0</v>
      </c>
      <c r="AE12" s="40">
        <f t="shared" si="1"/>
        <v>0</v>
      </c>
      <c r="AF12" s="115">
        <v>0</v>
      </c>
      <c r="AG12" s="15">
        <v>0</v>
      </c>
      <c r="AH12" s="40">
        <f t="shared" si="13"/>
        <v>0</v>
      </c>
      <c r="AI12" s="15">
        <v>0</v>
      </c>
      <c r="AJ12" s="40">
        <f t="shared" si="14"/>
        <v>0</v>
      </c>
      <c r="AK12" s="15">
        <v>0</v>
      </c>
      <c r="AL12" s="33">
        <f t="shared" si="2"/>
        <v>0</v>
      </c>
      <c r="AM12" s="26">
        <v>0</v>
      </c>
      <c r="AN12" s="65">
        <f t="shared" si="3"/>
        <v>0</v>
      </c>
      <c r="AO12" s="84">
        <v>0</v>
      </c>
      <c r="AP12" s="87">
        <v>0</v>
      </c>
      <c r="AQ12" s="87">
        <v>0</v>
      </c>
      <c r="AR12" s="87">
        <v>0</v>
      </c>
      <c r="AS12" s="87">
        <v>0</v>
      </c>
      <c r="AT12" s="88">
        <v>0</v>
      </c>
      <c r="AU12" s="109">
        <v>0</v>
      </c>
      <c r="AV12" s="127">
        <v>0</v>
      </c>
      <c r="AW12" s="87">
        <v>0</v>
      </c>
      <c r="AX12" s="87">
        <v>0</v>
      </c>
      <c r="AY12" s="87">
        <v>0</v>
      </c>
      <c r="AZ12" s="129">
        <v>0</v>
      </c>
    </row>
    <row r="13" spans="2:52" ht="22.2" x14ac:dyDescent="0.55000000000000004">
      <c r="B13" s="134"/>
      <c r="C13" s="12" t="s">
        <v>14</v>
      </c>
      <c r="D13" s="13">
        <v>0</v>
      </c>
      <c r="E13" s="14">
        <v>0</v>
      </c>
      <c r="F13" s="31">
        <f t="shared" si="15"/>
        <v>0</v>
      </c>
      <c r="G13" s="65">
        <f t="shared" si="4"/>
        <v>0</v>
      </c>
      <c r="H13" s="15">
        <v>0</v>
      </c>
      <c r="I13" s="16">
        <v>0</v>
      </c>
      <c r="J13" s="29">
        <v>0</v>
      </c>
      <c r="K13" s="28">
        <v>0</v>
      </c>
      <c r="L13" s="31">
        <f t="shared" si="5"/>
        <v>0</v>
      </c>
      <c r="M13" s="65">
        <f t="shared" si="6"/>
        <v>0</v>
      </c>
      <c r="N13" s="14">
        <v>0</v>
      </c>
      <c r="O13" s="31">
        <f t="shared" si="7"/>
        <v>0</v>
      </c>
      <c r="P13" s="65">
        <f t="shared" si="8"/>
        <v>0</v>
      </c>
      <c r="Q13" s="29">
        <v>0</v>
      </c>
      <c r="R13" s="29">
        <v>0</v>
      </c>
      <c r="S13" s="29">
        <v>0</v>
      </c>
      <c r="T13" s="28">
        <v>0</v>
      </c>
      <c r="U13" s="51">
        <f t="shared" si="9"/>
        <v>0</v>
      </c>
      <c r="V13" s="65">
        <f t="shared" si="10"/>
        <v>0</v>
      </c>
      <c r="W13" s="14">
        <v>0</v>
      </c>
      <c r="X13" s="15">
        <v>0</v>
      </c>
      <c r="Y13" s="65">
        <f t="shared" si="0"/>
        <v>0</v>
      </c>
      <c r="Z13" s="15">
        <v>0</v>
      </c>
      <c r="AA13" s="65">
        <f t="shared" si="11"/>
        <v>0</v>
      </c>
      <c r="AB13" s="15">
        <v>0</v>
      </c>
      <c r="AC13" s="65">
        <f t="shared" si="12"/>
        <v>0</v>
      </c>
      <c r="AD13" s="112">
        <v>0</v>
      </c>
      <c r="AE13" s="40">
        <f t="shared" si="1"/>
        <v>0</v>
      </c>
      <c r="AF13" s="115">
        <v>0</v>
      </c>
      <c r="AG13" s="15">
        <v>0</v>
      </c>
      <c r="AH13" s="40">
        <f t="shared" si="13"/>
        <v>0</v>
      </c>
      <c r="AI13" s="15">
        <v>0</v>
      </c>
      <c r="AJ13" s="40">
        <f t="shared" si="14"/>
        <v>0</v>
      </c>
      <c r="AK13" s="15">
        <v>0</v>
      </c>
      <c r="AL13" s="33">
        <f t="shared" si="2"/>
        <v>0</v>
      </c>
      <c r="AM13" s="26">
        <v>0</v>
      </c>
      <c r="AN13" s="65">
        <f t="shared" si="3"/>
        <v>0</v>
      </c>
      <c r="AO13" s="84">
        <v>0</v>
      </c>
      <c r="AP13" s="87">
        <v>0</v>
      </c>
      <c r="AQ13" s="87">
        <v>0</v>
      </c>
      <c r="AR13" s="87">
        <v>0</v>
      </c>
      <c r="AS13" s="87">
        <v>0</v>
      </c>
      <c r="AT13" s="88">
        <v>0</v>
      </c>
      <c r="AU13" s="109">
        <v>0</v>
      </c>
      <c r="AV13" s="127">
        <v>0</v>
      </c>
      <c r="AW13" s="87">
        <v>0</v>
      </c>
      <c r="AX13" s="87">
        <v>0</v>
      </c>
      <c r="AY13" s="87">
        <v>0</v>
      </c>
      <c r="AZ13" s="129">
        <v>0</v>
      </c>
    </row>
    <row r="14" spans="2:52" ht="22.2" x14ac:dyDescent="0.55000000000000004">
      <c r="B14" s="134"/>
      <c r="C14" s="12" t="s">
        <v>15</v>
      </c>
      <c r="D14" s="13">
        <v>0</v>
      </c>
      <c r="E14" s="14">
        <v>0</v>
      </c>
      <c r="F14" s="31">
        <f t="shared" si="15"/>
        <v>0</v>
      </c>
      <c r="G14" s="65">
        <f t="shared" si="4"/>
        <v>0</v>
      </c>
      <c r="H14" s="15">
        <v>0</v>
      </c>
      <c r="I14" s="16">
        <v>0</v>
      </c>
      <c r="J14" s="29">
        <v>0</v>
      </c>
      <c r="K14" s="28">
        <v>0</v>
      </c>
      <c r="L14" s="31">
        <f t="shared" si="5"/>
        <v>0</v>
      </c>
      <c r="M14" s="65">
        <f t="shared" si="6"/>
        <v>0</v>
      </c>
      <c r="N14" s="14">
        <v>0</v>
      </c>
      <c r="O14" s="31">
        <f t="shared" si="7"/>
        <v>0</v>
      </c>
      <c r="P14" s="65">
        <f t="shared" si="8"/>
        <v>0</v>
      </c>
      <c r="Q14" s="29">
        <v>0</v>
      </c>
      <c r="R14" s="29">
        <v>0</v>
      </c>
      <c r="S14" s="29">
        <v>0</v>
      </c>
      <c r="T14" s="28">
        <v>0</v>
      </c>
      <c r="U14" s="51">
        <f t="shared" si="9"/>
        <v>0</v>
      </c>
      <c r="V14" s="65">
        <f t="shared" si="10"/>
        <v>0</v>
      </c>
      <c r="W14" s="14">
        <v>0</v>
      </c>
      <c r="X14" s="15">
        <v>0</v>
      </c>
      <c r="Y14" s="65">
        <f t="shared" si="0"/>
        <v>0</v>
      </c>
      <c r="Z14" s="15">
        <v>0</v>
      </c>
      <c r="AA14" s="65">
        <f t="shared" si="11"/>
        <v>0</v>
      </c>
      <c r="AB14" s="15">
        <v>0</v>
      </c>
      <c r="AC14" s="65">
        <f t="shared" si="12"/>
        <v>0</v>
      </c>
      <c r="AD14" s="112">
        <v>0</v>
      </c>
      <c r="AE14" s="40">
        <f t="shared" si="1"/>
        <v>0</v>
      </c>
      <c r="AF14" s="115">
        <v>0</v>
      </c>
      <c r="AG14" s="15">
        <v>0</v>
      </c>
      <c r="AH14" s="40">
        <f t="shared" si="13"/>
        <v>0</v>
      </c>
      <c r="AI14" s="15">
        <v>0</v>
      </c>
      <c r="AJ14" s="40">
        <f t="shared" si="14"/>
        <v>0</v>
      </c>
      <c r="AK14" s="15">
        <v>0</v>
      </c>
      <c r="AL14" s="33">
        <f t="shared" si="2"/>
        <v>0</v>
      </c>
      <c r="AM14" s="26">
        <v>0</v>
      </c>
      <c r="AN14" s="65">
        <f t="shared" si="3"/>
        <v>0</v>
      </c>
      <c r="AO14" s="84">
        <v>0</v>
      </c>
      <c r="AP14" s="87">
        <v>0</v>
      </c>
      <c r="AQ14" s="87">
        <v>0</v>
      </c>
      <c r="AR14" s="87">
        <v>0</v>
      </c>
      <c r="AS14" s="87">
        <v>0</v>
      </c>
      <c r="AT14" s="88">
        <v>0</v>
      </c>
      <c r="AU14" s="109">
        <v>0</v>
      </c>
      <c r="AV14" s="127">
        <v>0</v>
      </c>
      <c r="AW14" s="87">
        <v>0</v>
      </c>
      <c r="AX14" s="87">
        <v>0</v>
      </c>
      <c r="AY14" s="87">
        <v>0</v>
      </c>
      <c r="AZ14" s="129">
        <v>0</v>
      </c>
    </row>
    <row r="15" spans="2:52" ht="22.8" thickBot="1" x14ac:dyDescent="0.6">
      <c r="B15" s="134"/>
      <c r="C15" s="17" t="s">
        <v>16</v>
      </c>
      <c r="D15" s="18">
        <v>0</v>
      </c>
      <c r="E15" s="19">
        <v>0</v>
      </c>
      <c r="F15" s="42">
        <f t="shared" si="15"/>
        <v>0</v>
      </c>
      <c r="G15" s="57">
        <f t="shared" si="4"/>
        <v>0</v>
      </c>
      <c r="H15" s="20">
        <v>0</v>
      </c>
      <c r="I15" s="21">
        <v>0</v>
      </c>
      <c r="J15" s="30">
        <v>0</v>
      </c>
      <c r="K15" s="30">
        <v>0</v>
      </c>
      <c r="L15" s="42">
        <f t="shared" si="5"/>
        <v>0</v>
      </c>
      <c r="M15" s="62">
        <f t="shared" si="6"/>
        <v>0</v>
      </c>
      <c r="N15" s="19">
        <v>0</v>
      </c>
      <c r="O15" s="42">
        <f t="shared" si="7"/>
        <v>0</v>
      </c>
      <c r="P15" s="57">
        <f t="shared" si="8"/>
        <v>0</v>
      </c>
      <c r="Q15" s="30">
        <v>0</v>
      </c>
      <c r="R15" s="30">
        <v>0</v>
      </c>
      <c r="S15" s="30">
        <v>0</v>
      </c>
      <c r="T15" s="30">
        <v>0</v>
      </c>
      <c r="U15" s="61">
        <f t="shared" si="9"/>
        <v>0</v>
      </c>
      <c r="V15" s="62">
        <f t="shared" si="10"/>
        <v>0</v>
      </c>
      <c r="W15" s="19">
        <v>0</v>
      </c>
      <c r="X15" s="103">
        <v>0</v>
      </c>
      <c r="Y15" s="57">
        <f t="shared" si="0"/>
        <v>0</v>
      </c>
      <c r="Z15" s="103">
        <v>0</v>
      </c>
      <c r="AA15" s="57">
        <f t="shared" si="11"/>
        <v>0</v>
      </c>
      <c r="AB15" s="103">
        <v>0</v>
      </c>
      <c r="AC15" s="57">
        <f t="shared" si="12"/>
        <v>0</v>
      </c>
      <c r="AD15" s="113">
        <v>0</v>
      </c>
      <c r="AE15" s="62">
        <f t="shared" si="1"/>
        <v>0</v>
      </c>
      <c r="AF15" s="116">
        <v>0</v>
      </c>
      <c r="AG15" s="103">
        <v>0</v>
      </c>
      <c r="AH15" s="62">
        <f t="shared" si="13"/>
        <v>0</v>
      </c>
      <c r="AI15" s="103">
        <v>0</v>
      </c>
      <c r="AJ15" s="62">
        <f t="shared" si="14"/>
        <v>0</v>
      </c>
      <c r="AK15" s="103">
        <v>0</v>
      </c>
      <c r="AL15" s="35">
        <f t="shared" si="2"/>
        <v>0</v>
      </c>
      <c r="AM15" s="27">
        <v>0</v>
      </c>
      <c r="AN15" s="124">
        <f t="shared" si="3"/>
        <v>0</v>
      </c>
      <c r="AO15" s="89">
        <v>0</v>
      </c>
      <c r="AP15" s="90">
        <v>0</v>
      </c>
      <c r="AQ15" s="90">
        <v>0</v>
      </c>
      <c r="AR15" s="90">
        <v>0</v>
      </c>
      <c r="AS15" s="90">
        <v>0</v>
      </c>
      <c r="AT15" s="91">
        <v>0</v>
      </c>
      <c r="AU15" s="110">
        <v>0</v>
      </c>
      <c r="AV15" s="130">
        <v>0</v>
      </c>
      <c r="AW15" s="90">
        <v>0</v>
      </c>
      <c r="AX15" s="90">
        <v>0</v>
      </c>
      <c r="AY15" s="90">
        <v>0</v>
      </c>
      <c r="AZ15" s="131">
        <v>0</v>
      </c>
    </row>
    <row r="16" spans="2:52" ht="23.4" thickTop="1" thickBot="1" x14ac:dyDescent="0.6">
      <c r="B16" s="135"/>
      <c r="C16" s="47" t="s">
        <v>17</v>
      </c>
      <c r="D16" s="49">
        <f>SUM(D10:D15)</f>
        <v>0</v>
      </c>
      <c r="E16" s="49">
        <f>SUM(E10:E15)</f>
        <v>0</v>
      </c>
      <c r="F16" s="36">
        <f t="shared" si="15"/>
        <v>0</v>
      </c>
      <c r="G16" s="58">
        <f t="shared" si="4"/>
        <v>0</v>
      </c>
      <c r="H16" s="50">
        <f>SUM(H10:H15)</f>
        <v>0</v>
      </c>
      <c r="I16" s="50">
        <f>SUM(I10:I15)</f>
        <v>0</v>
      </c>
      <c r="J16" s="50">
        <f>SUM(J10:J15)</f>
        <v>0</v>
      </c>
      <c r="K16" s="50">
        <f>SUM(K10:K15)</f>
        <v>0</v>
      </c>
      <c r="L16" s="36">
        <f t="shared" si="5"/>
        <v>0</v>
      </c>
      <c r="M16" s="45">
        <f t="shared" si="6"/>
        <v>0</v>
      </c>
      <c r="N16" s="49">
        <f t="shared" ref="N16:T16" si="16">SUM(N10:N15)</f>
        <v>0</v>
      </c>
      <c r="O16" s="36">
        <f t="shared" si="7"/>
        <v>0</v>
      </c>
      <c r="P16" s="58">
        <f t="shared" si="8"/>
        <v>0</v>
      </c>
      <c r="Q16" s="36">
        <f t="shared" si="16"/>
        <v>0</v>
      </c>
      <c r="R16" s="36">
        <f t="shared" si="16"/>
        <v>0</v>
      </c>
      <c r="S16" s="36">
        <f t="shared" si="16"/>
        <v>0</v>
      </c>
      <c r="T16" s="36">
        <f t="shared" si="16"/>
        <v>0</v>
      </c>
      <c r="U16" s="100">
        <f t="shared" si="9"/>
        <v>0</v>
      </c>
      <c r="V16" s="45">
        <f t="shared" si="10"/>
        <v>0</v>
      </c>
      <c r="W16" s="49">
        <f t="shared" ref="W16:X16" si="17">SUM(W10:W15)</f>
        <v>0</v>
      </c>
      <c r="X16" s="38">
        <f t="shared" si="17"/>
        <v>0</v>
      </c>
      <c r="Y16" s="65">
        <f t="shared" si="0"/>
        <v>0</v>
      </c>
      <c r="Z16" s="38">
        <f t="shared" ref="Z16" si="18">SUM(Z10:Z15)</f>
        <v>0</v>
      </c>
      <c r="AA16" s="101">
        <f t="shared" si="11"/>
        <v>0</v>
      </c>
      <c r="AB16" s="38">
        <f t="shared" ref="AB16" si="19">SUM(AB10:AB15)</f>
        <v>0</v>
      </c>
      <c r="AC16" s="101">
        <f t="shared" si="12"/>
        <v>0</v>
      </c>
      <c r="AD16" s="38">
        <f t="shared" ref="AD16" si="20">SUM(AD10:AD15)</f>
        <v>0</v>
      </c>
      <c r="AE16" s="45">
        <f t="shared" si="1"/>
        <v>0</v>
      </c>
      <c r="AF16" s="117">
        <f t="shared" ref="AF16:AG16" si="21">SUM(AF10:AF15)</f>
        <v>0</v>
      </c>
      <c r="AG16" s="38">
        <f t="shared" si="21"/>
        <v>0</v>
      </c>
      <c r="AH16" s="45">
        <f t="shared" si="13"/>
        <v>0</v>
      </c>
      <c r="AI16" s="38">
        <f t="shared" ref="AI16" si="22">SUM(AI10:AI15)</f>
        <v>0</v>
      </c>
      <c r="AJ16" s="45">
        <f t="shared" si="14"/>
        <v>0</v>
      </c>
      <c r="AK16" s="38">
        <f t="shared" ref="AK16" si="23">SUM(AK10:AK15)</f>
        <v>0</v>
      </c>
      <c r="AL16" s="37">
        <f t="shared" si="2"/>
        <v>0</v>
      </c>
      <c r="AM16" s="81">
        <f>SUM(AM10:AM15)</f>
        <v>0</v>
      </c>
      <c r="AN16" s="58">
        <f t="shared" si="3"/>
        <v>0</v>
      </c>
      <c r="AO16" s="81">
        <f>SUM(AO10:AO15)</f>
        <v>0</v>
      </c>
      <c r="AP16" s="81">
        <f t="shared" ref="AP16" si="24">SUM(AP10:AP15)</f>
        <v>0</v>
      </c>
      <c r="AQ16" s="81">
        <f t="shared" ref="AQ16:AR16" si="25">SUM(AQ10:AQ15)</f>
        <v>0</v>
      </c>
      <c r="AR16" s="81">
        <f t="shared" si="25"/>
        <v>0</v>
      </c>
      <c r="AS16" s="81">
        <f t="shared" ref="AS16" si="26">SUM(AS10:AS15)</f>
        <v>0</v>
      </c>
      <c r="AT16" s="81">
        <f t="shared" ref="AT16" si="27">SUM(AT10:AT15)</f>
        <v>0</v>
      </c>
      <c r="AU16" s="118">
        <f t="shared" ref="AU16" si="28">SUM(AU10:AU15)</f>
        <v>0</v>
      </c>
      <c r="AV16" s="49">
        <f>SUM(AV10:AV15)</f>
        <v>0</v>
      </c>
      <c r="AW16" s="81">
        <f t="shared" ref="AW16:AZ16" si="29">SUM(AW10:AW15)</f>
        <v>0</v>
      </c>
      <c r="AX16" s="81">
        <f t="shared" si="29"/>
        <v>0</v>
      </c>
      <c r="AY16" s="81">
        <f t="shared" si="29"/>
        <v>0</v>
      </c>
      <c r="AZ16" s="118">
        <f t="shared" si="29"/>
        <v>0</v>
      </c>
    </row>
    <row r="17" spans="2:52" ht="22.2" x14ac:dyDescent="0.55000000000000004">
      <c r="B17" s="133" t="s">
        <v>18</v>
      </c>
      <c r="C17" s="6" t="s">
        <v>11</v>
      </c>
      <c r="D17" s="7">
        <v>0</v>
      </c>
      <c r="E17" s="8">
        <v>0</v>
      </c>
      <c r="F17" s="104">
        <f t="shared" si="15"/>
        <v>0</v>
      </c>
      <c r="G17" s="65">
        <f t="shared" si="4"/>
        <v>0</v>
      </c>
      <c r="H17" s="9">
        <v>0</v>
      </c>
      <c r="I17" s="11">
        <v>0</v>
      </c>
      <c r="J17" s="28">
        <v>0</v>
      </c>
      <c r="K17" s="28">
        <v>0</v>
      </c>
      <c r="L17" s="31">
        <f t="shared" si="5"/>
        <v>0</v>
      </c>
      <c r="M17" s="65">
        <f t="shared" si="6"/>
        <v>0</v>
      </c>
      <c r="N17" s="8">
        <v>0</v>
      </c>
      <c r="O17" s="31">
        <f>L17-N17</f>
        <v>0</v>
      </c>
      <c r="P17" s="65">
        <f t="shared" si="8"/>
        <v>0</v>
      </c>
      <c r="Q17" s="28">
        <v>0</v>
      </c>
      <c r="R17" s="28">
        <v>0</v>
      </c>
      <c r="S17" s="28">
        <v>0</v>
      </c>
      <c r="T17" s="28">
        <v>0</v>
      </c>
      <c r="U17" s="51">
        <f t="shared" si="9"/>
        <v>0</v>
      </c>
      <c r="V17" s="65">
        <f t="shared" si="10"/>
        <v>0</v>
      </c>
      <c r="W17" s="8">
        <v>0</v>
      </c>
      <c r="X17" s="9">
        <v>0</v>
      </c>
      <c r="Y17" s="65">
        <f t="shared" si="0"/>
        <v>0</v>
      </c>
      <c r="Z17" s="9">
        <v>0</v>
      </c>
      <c r="AA17" s="65">
        <f t="shared" si="11"/>
        <v>0</v>
      </c>
      <c r="AB17" s="9">
        <v>0</v>
      </c>
      <c r="AC17" s="65">
        <f t="shared" si="12"/>
        <v>0</v>
      </c>
      <c r="AD17" s="9">
        <v>0</v>
      </c>
      <c r="AE17" s="40">
        <f t="shared" si="1"/>
        <v>0</v>
      </c>
      <c r="AF17" s="114">
        <v>0</v>
      </c>
      <c r="AG17" s="9">
        <v>0</v>
      </c>
      <c r="AH17" s="40">
        <f t="shared" si="13"/>
        <v>0</v>
      </c>
      <c r="AI17" s="9">
        <v>0</v>
      </c>
      <c r="AJ17" s="40">
        <f t="shared" si="14"/>
        <v>0</v>
      </c>
      <c r="AK17" s="9">
        <v>0</v>
      </c>
      <c r="AL17" s="32">
        <f t="shared" si="2"/>
        <v>0</v>
      </c>
      <c r="AM17" s="26">
        <v>0</v>
      </c>
      <c r="AN17" s="65">
        <f t="shared" si="3"/>
        <v>0</v>
      </c>
      <c r="AO17" s="84">
        <v>0</v>
      </c>
      <c r="AP17" s="85">
        <v>0</v>
      </c>
      <c r="AQ17" s="85">
        <v>0</v>
      </c>
      <c r="AR17" s="85">
        <v>0</v>
      </c>
      <c r="AS17" s="85">
        <v>0</v>
      </c>
      <c r="AT17" s="86">
        <v>0</v>
      </c>
      <c r="AU17" s="108">
        <v>0</v>
      </c>
      <c r="AV17" s="127">
        <v>0</v>
      </c>
      <c r="AW17" s="85">
        <v>0</v>
      </c>
      <c r="AX17" s="85">
        <v>0</v>
      </c>
      <c r="AY17" s="85">
        <v>0</v>
      </c>
      <c r="AZ17" s="128">
        <v>0</v>
      </c>
    </row>
    <row r="18" spans="2:52" ht="22.2" x14ac:dyDescent="0.55000000000000004">
      <c r="B18" s="134"/>
      <c r="C18" s="12" t="s">
        <v>12</v>
      </c>
      <c r="D18" s="13">
        <v>0</v>
      </c>
      <c r="E18" s="14">
        <v>0</v>
      </c>
      <c r="F18" s="105">
        <f t="shared" si="15"/>
        <v>0</v>
      </c>
      <c r="G18" s="65">
        <f t="shared" si="4"/>
        <v>0</v>
      </c>
      <c r="H18" s="15">
        <v>0</v>
      </c>
      <c r="I18" s="16">
        <v>0</v>
      </c>
      <c r="J18" s="29">
        <v>0</v>
      </c>
      <c r="K18" s="28">
        <v>0</v>
      </c>
      <c r="L18" s="31">
        <f t="shared" si="5"/>
        <v>0</v>
      </c>
      <c r="M18" s="65">
        <f t="shared" si="6"/>
        <v>0</v>
      </c>
      <c r="N18" s="14">
        <v>0</v>
      </c>
      <c r="O18" s="31">
        <f t="shared" ref="O18:O19" si="30">L18-N18</f>
        <v>0</v>
      </c>
      <c r="P18" s="65">
        <f t="shared" si="8"/>
        <v>0</v>
      </c>
      <c r="Q18" s="29">
        <v>0</v>
      </c>
      <c r="R18" s="29">
        <v>0</v>
      </c>
      <c r="S18" s="29">
        <v>0</v>
      </c>
      <c r="T18" s="28">
        <v>0</v>
      </c>
      <c r="U18" s="51">
        <f t="shared" si="9"/>
        <v>0</v>
      </c>
      <c r="V18" s="65">
        <f t="shared" si="10"/>
        <v>0</v>
      </c>
      <c r="W18" s="14">
        <v>0</v>
      </c>
      <c r="X18" s="15">
        <v>0</v>
      </c>
      <c r="Y18" s="65">
        <f t="shared" si="0"/>
        <v>0</v>
      </c>
      <c r="Z18" s="15">
        <v>0</v>
      </c>
      <c r="AA18" s="65">
        <f t="shared" si="11"/>
        <v>0</v>
      </c>
      <c r="AB18" s="15">
        <v>0</v>
      </c>
      <c r="AC18" s="65">
        <f t="shared" si="12"/>
        <v>0</v>
      </c>
      <c r="AD18" s="15">
        <v>0</v>
      </c>
      <c r="AE18" s="41">
        <f t="shared" si="1"/>
        <v>0</v>
      </c>
      <c r="AF18" s="115">
        <v>0</v>
      </c>
      <c r="AG18" s="15">
        <v>0</v>
      </c>
      <c r="AH18" s="40">
        <f t="shared" si="13"/>
        <v>0</v>
      </c>
      <c r="AI18" s="15">
        <v>0</v>
      </c>
      <c r="AJ18" s="40">
        <f t="shared" si="14"/>
        <v>0</v>
      </c>
      <c r="AK18" s="15">
        <v>0</v>
      </c>
      <c r="AL18" s="33">
        <f t="shared" si="2"/>
        <v>0</v>
      </c>
      <c r="AM18" s="26">
        <v>0</v>
      </c>
      <c r="AN18" s="65">
        <f t="shared" si="3"/>
        <v>0</v>
      </c>
      <c r="AO18" s="84">
        <v>0</v>
      </c>
      <c r="AP18" s="87">
        <v>0</v>
      </c>
      <c r="AQ18" s="87">
        <v>0</v>
      </c>
      <c r="AR18" s="87">
        <v>0</v>
      </c>
      <c r="AS18" s="87">
        <v>0</v>
      </c>
      <c r="AT18" s="88">
        <v>0</v>
      </c>
      <c r="AU18" s="109">
        <v>0</v>
      </c>
      <c r="AV18" s="127">
        <v>0</v>
      </c>
      <c r="AW18" s="87">
        <v>0</v>
      </c>
      <c r="AX18" s="87">
        <v>0</v>
      </c>
      <c r="AY18" s="87">
        <v>0</v>
      </c>
      <c r="AZ18" s="129">
        <v>0</v>
      </c>
    </row>
    <row r="19" spans="2:52" ht="22.8" thickBot="1" x14ac:dyDescent="0.6">
      <c r="B19" s="134"/>
      <c r="C19" s="17" t="s">
        <v>13</v>
      </c>
      <c r="D19" s="18">
        <v>0</v>
      </c>
      <c r="E19" s="19">
        <v>0</v>
      </c>
      <c r="F19" s="38">
        <f t="shared" si="15"/>
        <v>0</v>
      </c>
      <c r="G19" s="57">
        <f t="shared" si="4"/>
        <v>0</v>
      </c>
      <c r="H19" s="20">
        <v>0</v>
      </c>
      <c r="I19" s="21">
        <v>0</v>
      </c>
      <c r="J19" s="30">
        <v>0</v>
      </c>
      <c r="K19" s="30">
        <v>0</v>
      </c>
      <c r="L19" s="42">
        <f t="shared" si="5"/>
        <v>0</v>
      </c>
      <c r="M19" s="62">
        <f t="shared" si="6"/>
        <v>0</v>
      </c>
      <c r="N19" s="19">
        <v>0</v>
      </c>
      <c r="O19" s="31">
        <f t="shared" si="30"/>
        <v>0</v>
      </c>
      <c r="P19" s="57">
        <f t="shared" si="8"/>
        <v>0</v>
      </c>
      <c r="Q19" s="30">
        <v>0</v>
      </c>
      <c r="R19" s="30">
        <v>0</v>
      </c>
      <c r="S19" s="30">
        <v>0</v>
      </c>
      <c r="T19" s="30">
        <v>0</v>
      </c>
      <c r="U19" s="61">
        <f t="shared" si="9"/>
        <v>0</v>
      </c>
      <c r="V19" s="62">
        <f t="shared" si="10"/>
        <v>0</v>
      </c>
      <c r="W19" s="102">
        <v>0</v>
      </c>
      <c r="X19" s="103">
        <v>0</v>
      </c>
      <c r="Y19" s="57">
        <f t="shared" si="0"/>
        <v>0</v>
      </c>
      <c r="Z19" s="103">
        <v>0</v>
      </c>
      <c r="AA19" s="57">
        <f t="shared" si="11"/>
        <v>0</v>
      </c>
      <c r="AB19" s="103">
        <v>0</v>
      </c>
      <c r="AC19" s="57">
        <f t="shared" si="12"/>
        <v>0</v>
      </c>
      <c r="AD19" s="103">
        <v>0</v>
      </c>
      <c r="AE19" s="62">
        <f t="shared" si="1"/>
        <v>0</v>
      </c>
      <c r="AF19" s="116">
        <v>0</v>
      </c>
      <c r="AG19" s="103">
        <v>0</v>
      </c>
      <c r="AH19" s="62">
        <f t="shared" si="13"/>
        <v>0</v>
      </c>
      <c r="AI19" s="103">
        <v>0</v>
      </c>
      <c r="AJ19" s="62">
        <f t="shared" si="14"/>
        <v>0</v>
      </c>
      <c r="AK19" s="103">
        <v>0</v>
      </c>
      <c r="AL19" s="121">
        <f t="shared" si="2"/>
        <v>0</v>
      </c>
      <c r="AM19" s="27">
        <v>0</v>
      </c>
      <c r="AN19" s="124">
        <f t="shared" si="3"/>
        <v>0</v>
      </c>
      <c r="AO19" s="89">
        <v>0</v>
      </c>
      <c r="AP19" s="90">
        <v>0</v>
      </c>
      <c r="AQ19" s="90">
        <v>0</v>
      </c>
      <c r="AR19" s="90">
        <v>0</v>
      </c>
      <c r="AS19" s="90">
        <v>0</v>
      </c>
      <c r="AT19" s="91">
        <v>0</v>
      </c>
      <c r="AU19" s="110">
        <v>0</v>
      </c>
      <c r="AV19" s="130">
        <v>0</v>
      </c>
      <c r="AW19" s="90">
        <v>0</v>
      </c>
      <c r="AX19" s="90">
        <v>0</v>
      </c>
      <c r="AY19" s="90">
        <v>0</v>
      </c>
      <c r="AZ19" s="131">
        <v>0</v>
      </c>
    </row>
    <row r="20" spans="2:52" ht="23.4" thickTop="1" thickBot="1" x14ac:dyDescent="0.6">
      <c r="B20" s="135"/>
      <c r="C20" s="47" t="s">
        <v>17</v>
      </c>
      <c r="D20" s="48">
        <f>SUM(D17:D19)</f>
        <v>0</v>
      </c>
      <c r="E20" s="49">
        <f t="shared" ref="E20" si="31">SUM(E17:E19)</f>
        <v>0</v>
      </c>
      <c r="F20" s="36">
        <f t="shared" si="15"/>
        <v>0</v>
      </c>
      <c r="G20" s="58">
        <f t="shared" si="4"/>
        <v>0</v>
      </c>
      <c r="H20" s="36">
        <f t="shared" ref="H20:K20" si="32">SUM(H17:H19)</f>
        <v>0</v>
      </c>
      <c r="I20" s="36">
        <f t="shared" si="32"/>
        <v>0</v>
      </c>
      <c r="J20" s="36">
        <f t="shared" si="32"/>
        <v>0</v>
      </c>
      <c r="K20" s="36">
        <f t="shared" si="32"/>
        <v>0</v>
      </c>
      <c r="L20" s="36">
        <f t="shared" si="5"/>
        <v>0</v>
      </c>
      <c r="M20" s="45">
        <f t="shared" si="6"/>
        <v>0</v>
      </c>
      <c r="N20" s="49">
        <f t="shared" ref="N20:T20" si="33">SUM(N17:N19)</f>
        <v>0</v>
      </c>
      <c r="O20" s="36">
        <f t="shared" si="33"/>
        <v>0</v>
      </c>
      <c r="P20" s="58">
        <f t="shared" si="8"/>
        <v>0</v>
      </c>
      <c r="Q20" s="36">
        <f t="shared" si="33"/>
        <v>0</v>
      </c>
      <c r="R20" s="36">
        <f t="shared" si="33"/>
        <v>0</v>
      </c>
      <c r="S20" s="36">
        <f t="shared" si="33"/>
        <v>0</v>
      </c>
      <c r="T20" s="36">
        <f t="shared" si="33"/>
        <v>0</v>
      </c>
      <c r="U20" s="100">
        <f t="shared" si="9"/>
        <v>0</v>
      </c>
      <c r="V20" s="45">
        <f t="shared" si="10"/>
        <v>0</v>
      </c>
      <c r="W20" s="53">
        <f t="shared" ref="W20:X20" si="34">SUM(W17:W19)</f>
        <v>0</v>
      </c>
      <c r="X20" s="38">
        <f t="shared" si="34"/>
        <v>0</v>
      </c>
      <c r="Y20" s="101">
        <f t="shared" si="0"/>
        <v>0</v>
      </c>
      <c r="Z20" s="38">
        <f t="shared" ref="Z20" si="35">SUM(Z17:Z19)</f>
        <v>0</v>
      </c>
      <c r="AA20" s="101">
        <f t="shared" si="11"/>
        <v>0</v>
      </c>
      <c r="AB20" s="38">
        <f>SUM(AB17:AB19)</f>
        <v>0</v>
      </c>
      <c r="AC20" s="101">
        <f t="shared" si="12"/>
        <v>0</v>
      </c>
      <c r="AD20" s="38">
        <f t="shared" ref="AD20" si="36">SUM(AD17:AD19)</f>
        <v>0</v>
      </c>
      <c r="AE20" s="45">
        <f t="shared" si="1"/>
        <v>0</v>
      </c>
      <c r="AF20" s="117">
        <f t="shared" ref="AF20:AG20" si="37">SUM(AF17:AF19)</f>
        <v>0</v>
      </c>
      <c r="AG20" s="38">
        <f t="shared" si="37"/>
        <v>0</v>
      </c>
      <c r="AH20" s="45">
        <f t="shared" si="13"/>
        <v>0</v>
      </c>
      <c r="AI20" s="38">
        <f t="shared" ref="AI20" si="38">SUM(AI17:AI19)</f>
        <v>0</v>
      </c>
      <c r="AJ20" s="45">
        <f t="shared" si="14"/>
        <v>0</v>
      </c>
      <c r="AK20" s="38">
        <f>SUM(AK17:AK19)</f>
        <v>0</v>
      </c>
      <c r="AL20" s="122">
        <f t="shared" si="2"/>
        <v>0</v>
      </c>
      <c r="AM20" s="81">
        <f>SUM(AM17:AM19)</f>
        <v>0</v>
      </c>
      <c r="AN20" s="58">
        <f t="shared" si="3"/>
        <v>0</v>
      </c>
      <c r="AO20" s="36">
        <f>SUM(AO17:AO19)</f>
        <v>0</v>
      </c>
      <c r="AP20" s="36">
        <f t="shared" ref="AP20" si="39">SUM(AP17:AP19)</f>
        <v>0</v>
      </c>
      <c r="AQ20" s="36">
        <f t="shared" ref="AQ20" si="40">SUM(AQ17:AQ19)</f>
        <v>0</v>
      </c>
      <c r="AR20" s="36">
        <f t="shared" ref="AR20" si="41">SUM(AR17:AR19)</f>
        <v>0</v>
      </c>
      <c r="AS20" s="36">
        <f t="shared" ref="AS20" si="42">SUM(AS17:AS19)</f>
        <v>0</v>
      </c>
      <c r="AT20" s="36">
        <f t="shared" ref="AT20" si="43">SUM(AT17:AT19)</f>
        <v>0</v>
      </c>
      <c r="AU20" s="119">
        <f t="shared" ref="AU20" si="44">SUM(AU17:AU19)</f>
        <v>0</v>
      </c>
      <c r="AV20" s="49">
        <f>SUM(AV17:AV19)</f>
        <v>0</v>
      </c>
      <c r="AW20" s="36">
        <f t="shared" ref="AW20:AZ20" si="45">SUM(AW17:AW19)</f>
        <v>0</v>
      </c>
      <c r="AX20" s="36">
        <f t="shared" si="45"/>
        <v>0</v>
      </c>
      <c r="AY20" s="36">
        <f t="shared" si="45"/>
        <v>0</v>
      </c>
      <c r="AZ20" s="119">
        <f t="shared" si="45"/>
        <v>0</v>
      </c>
    </row>
    <row r="21" spans="2:52" ht="22.8" thickBot="1" x14ac:dyDescent="0.6">
      <c r="B21" s="136" t="s">
        <v>67</v>
      </c>
      <c r="C21" s="137"/>
      <c r="D21" s="53">
        <f>D16+D20</f>
        <v>0</v>
      </c>
      <c r="E21" s="53">
        <f>E16+E20</f>
        <v>0</v>
      </c>
      <c r="F21" s="38">
        <f t="shared" si="15"/>
        <v>0</v>
      </c>
      <c r="G21" s="59">
        <f t="shared" si="4"/>
        <v>0</v>
      </c>
      <c r="H21" s="38">
        <f t="shared" ref="H21" si="46">H16+H20</f>
        <v>0</v>
      </c>
      <c r="I21" s="54">
        <f>I16+I20</f>
        <v>0</v>
      </c>
      <c r="J21" s="54">
        <f>J16+J20</f>
        <v>0</v>
      </c>
      <c r="K21" s="54">
        <f>K16+K20</f>
        <v>0</v>
      </c>
      <c r="L21" s="106">
        <f t="shared" si="5"/>
        <v>0</v>
      </c>
      <c r="M21" s="63">
        <f t="shared" si="6"/>
        <v>0</v>
      </c>
      <c r="N21" s="53">
        <f t="shared" ref="N21:T21" si="47">N16+N20</f>
        <v>0</v>
      </c>
      <c r="O21" s="38">
        <f t="shared" si="47"/>
        <v>0</v>
      </c>
      <c r="P21" s="59">
        <f t="shared" si="8"/>
        <v>0</v>
      </c>
      <c r="Q21" s="38">
        <f t="shared" si="47"/>
        <v>0</v>
      </c>
      <c r="R21" s="38">
        <f t="shared" si="47"/>
        <v>0</v>
      </c>
      <c r="S21" s="38">
        <f t="shared" si="47"/>
        <v>0</v>
      </c>
      <c r="T21" s="38">
        <f t="shared" si="47"/>
        <v>0</v>
      </c>
      <c r="U21" s="99">
        <f t="shared" si="9"/>
        <v>0</v>
      </c>
      <c r="V21" s="63">
        <f t="shared" si="10"/>
        <v>0</v>
      </c>
      <c r="W21" s="53">
        <f t="shared" ref="W21:X21" si="48">W16+W20</f>
        <v>0</v>
      </c>
      <c r="X21" s="38">
        <f t="shared" si="48"/>
        <v>0</v>
      </c>
      <c r="Y21" s="59">
        <f t="shared" si="0"/>
        <v>0</v>
      </c>
      <c r="Z21" s="38">
        <f t="shared" ref="Z21" si="49">Z16+Z20</f>
        <v>0</v>
      </c>
      <c r="AA21" s="59">
        <f t="shared" si="11"/>
        <v>0</v>
      </c>
      <c r="AB21" s="38">
        <f t="shared" ref="AB21" si="50">AB16+AB20</f>
        <v>0</v>
      </c>
      <c r="AC21" s="59">
        <f t="shared" si="12"/>
        <v>0</v>
      </c>
      <c r="AD21" s="38">
        <f t="shared" ref="AD21" si="51">AD16+AD20</f>
        <v>0</v>
      </c>
      <c r="AE21" s="45">
        <f t="shared" si="1"/>
        <v>0</v>
      </c>
      <c r="AF21" s="117">
        <f t="shared" ref="AF21:AG21" si="52">AF16+AF20</f>
        <v>0</v>
      </c>
      <c r="AG21" s="38">
        <f t="shared" si="52"/>
        <v>0</v>
      </c>
      <c r="AH21" s="63">
        <f t="shared" si="13"/>
        <v>0</v>
      </c>
      <c r="AI21" s="38">
        <f t="shared" ref="AI21" si="53">AI16+AI20</f>
        <v>0</v>
      </c>
      <c r="AJ21" s="45">
        <f t="shared" si="14"/>
        <v>0</v>
      </c>
      <c r="AK21" s="38">
        <f t="shared" ref="AK21" si="54">AK16+AK20</f>
        <v>0</v>
      </c>
      <c r="AL21" s="123">
        <f t="shared" si="2"/>
        <v>0</v>
      </c>
      <c r="AM21" s="92">
        <f>AM16+AM20</f>
        <v>0</v>
      </c>
      <c r="AN21" s="101">
        <f t="shared" si="3"/>
        <v>0</v>
      </c>
      <c r="AO21" s="92">
        <f t="shared" ref="AO21:AZ21" si="55">AO16+AO20</f>
        <v>0</v>
      </c>
      <c r="AP21" s="92">
        <f t="shared" si="55"/>
        <v>0</v>
      </c>
      <c r="AQ21" s="92">
        <f t="shared" si="55"/>
        <v>0</v>
      </c>
      <c r="AR21" s="92">
        <f t="shared" si="55"/>
        <v>0</v>
      </c>
      <c r="AS21" s="92">
        <f t="shared" si="55"/>
        <v>0</v>
      </c>
      <c r="AT21" s="93">
        <f t="shared" si="55"/>
        <v>0</v>
      </c>
      <c r="AU21" s="120">
        <f t="shared" si="55"/>
        <v>0</v>
      </c>
      <c r="AV21" s="132">
        <f t="shared" si="55"/>
        <v>0</v>
      </c>
      <c r="AW21" s="92">
        <f t="shared" si="55"/>
        <v>0</v>
      </c>
      <c r="AX21" s="92">
        <f t="shared" si="55"/>
        <v>0</v>
      </c>
      <c r="AY21" s="92">
        <f t="shared" si="55"/>
        <v>0</v>
      </c>
      <c r="AZ21" s="120">
        <f t="shared" si="55"/>
        <v>0</v>
      </c>
    </row>
    <row r="22" spans="2:52" ht="22.2" x14ac:dyDescent="0.55000000000000004">
      <c r="B22" s="133" t="s">
        <v>65</v>
      </c>
      <c r="C22" s="6" t="s">
        <v>11</v>
      </c>
      <c r="D22" s="7">
        <v>0</v>
      </c>
      <c r="E22" s="8">
        <v>0</v>
      </c>
      <c r="F22" s="104">
        <f t="shared" ref="F22:F26" si="56">D22-E22</f>
        <v>0</v>
      </c>
      <c r="G22" s="65">
        <f t="shared" ref="G22:G26" si="57">IF(F22=0,0,F22/D22)</f>
        <v>0</v>
      </c>
      <c r="H22" s="9">
        <v>0</v>
      </c>
      <c r="I22" s="11">
        <v>0</v>
      </c>
      <c r="J22" s="28">
        <v>0</v>
      </c>
      <c r="K22" s="28">
        <v>0</v>
      </c>
      <c r="L22" s="31">
        <f t="shared" ref="L22:L26" si="58">SUM(H22:K22)</f>
        <v>0</v>
      </c>
      <c r="M22" s="65">
        <f t="shared" ref="M22:M26" si="59">IF(L22=0,0,L22/E22)</f>
        <v>0</v>
      </c>
      <c r="N22" s="8">
        <v>0</v>
      </c>
      <c r="O22" s="31">
        <f>L22-N22</f>
        <v>0</v>
      </c>
      <c r="P22" s="65">
        <f t="shared" ref="P22:P26" si="60">IF(L22=0,0,O22/L22)</f>
        <v>0</v>
      </c>
      <c r="Q22" s="28">
        <v>0</v>
      </c>
      <c r="R22" s="28">
        <v>0</v>
      </c>
      <c r="S22" s="28">
        <v>0</v>
      </c>
      <c r="T22" s="28">
        <v>0</v>
      </c>
      <c r="U22" s="51">
        <f t="shared" ref="U22:U26" si="61">Q22+R22+S22+T22</f>
        <v>0</v>
      </c>
      <c r="V22" s="65">
        <f t="shared" ref="V22:V26" si="62">IF(N22=0,0,U22/N22)</f>
        <v>0</v>
      </c>
      <c r="W22" s="8">
        <v>0</v>
      </c>
      <c r="X22" s="9">
        <v>0</v>
      </c>
      <c r="Y22" s="65">
        <f t="shared" ref="Y22:Y26" si="63">IF(W22=0,0,X22/W22)</f>
        <v>0</v>
      </c>
      <c r="Z22" s="9">
        <v>0</v>
      </c>
      <c r="AA22" s="65">
        <f t="shared" ref="AA22:AA26" si="64">IF(W22=0,0,Z22/W22)</f>
        <v>0</v>
      </c>
      <c r="AB22" s="9">
        <v>0</v>
      </c>
      <c r="AC22" s="65">
        <f t="shared" ref="AC22:AC26" si="65">IF(W22=0,0,AB22/W22)</f>
        <v>0</v>
      </c>
      <c r="AD22" s="9">
        <v>0</v>
      </c>
      <c r="AE22" s="40">
        <f t="shared" ref="AE22:AE26" si="66">IF(W22=0,0,AD22/W22)</f>
        <v>0</v>
      </c>
      <c r="AF22" s="114">
        <v>0</v>
      </c>
      <c r="AG22" s="9">
        <v>0</v>
      </c>
      <c r="AH22" s="40">
        <f t="shared" ref="AH22:AH26" si="67">IF(AD22=0,0,AG22/AD22)</f>
        <v>0</v>
      </c>
      <c r="AI22" s="9">
        <v>0</v>
      </c>
      <c r="AJ22" s="40">
        <f t="shared" ref="AJ22:AJ26" si="68">IF(AF22=0,0,AI22/AF22)</f>
        <v>0</v>
      </c>
      <c r="AK22" s="9">
        <v>0</v>
      </c>
      <c r="AL22" s="32">
        <f t="shared" ref="AL22:AL26" si="69">IF(AF22=0,0,AK22/AF22)</f>
        <v>0</v>
      </c>
      <c r="AM22" s="26">
        <v>0</v>
      </c>
      <c r="AN22" s="65">
        <f t="shared" ref="AN22:AN26" si="70">IF(AF22=0,0,AM22/AF22)</f>
        <v>0</v>
      </c>
      <c r="AO22" s="84">
        <v>0</v>
      </c>
      <c r="AP22" s="85">
        <v>0</v>
      </c>
      <c r="AQ22" s="85">
        <v>0</v>
      </c>
      <c r="AR22" s="85">
        <v>0</v>
      </c>
      <c r="AS22" s="85">
        <v>0</v>
      </c>
      <c r="AT22" s="86">
        <v>0</v>
      </c>
      <c r="AU22" s="108">
        <v>0</v>
      </c>
      <c r="AV22" s="127">
        <v>0</v>
      </c>
      <c r="AW22" s="85">
        <v>0</v>
      </c>
      <c r="AX22" s="85">
        <v>0</v>
      </c>
      <c r="AY22" s="85">
        <v>0</v>
      </c>
      <c r="AZ22" s="128">
        <v>0</v>
      </c>
    </row>
    <row r="23" spans="2:52" ht="22.2" x14ac:dyDescent="0.55000000000000004">
      <c r="B23" s="134"/>
      <c r="C23" s="12" t="s">
        <v>12</v>
      </c>
      <c r="D23" s="13">
        <v>0</v>
      </c>
      <c r="E23" s="14">
        <v>0</v>
      </c>
      <c r="F23" s="105">
        <f t="shared" si="56"/>
        <v>0</v>
      </c>
      <c r="G23" s="65">
        <f t="shared" si="57"/>
        <v>0</v>
      </c>
      <c r="H23" s="15">
        <v>0</v>
      </c>
      <c r="I23" s="16">
        <v>0</v>
      </c>
      <c r="J23" s="29">
        <v>0</v>
      </c>
      <c r="K23" s="28">
        <v>0</v>
      </c>
      <c r="L23" s="31">
        <f t="shared" si="58"/>
        <v>0</v>
      </c>
      <c r="M23" s="65">
        <f t="shared" si="59"/>
        <v>0</v>
      </c>
      <c r="N23" s="14">
        <v>0</v>
      </c>
      <c r="O23" s="31">
        <f t="shared" ref="O23:O24" si="71">L23-N23</f>
        <v>0</v>
      </c>
      <c r="P23" s="65">
        <f t="shared" si="60"/>
        <v>0</v>
      </c>
      <c r="Q23" s="29">
        <v>0</v>
      </c>
      <c r="R23" s="29">
        <v>0</v>
      </c>
      <c r="S23" s="29">
        <v>0</v>
      </c>
      <c r="T23" s="28">
        <v>0</v>
      </c>
      <c r="U23" s="51">
        <f t="shared" si="61"/>
        <v>0</v>
      </c>
      <c r="V23" s="65">
        <f t="shared" si="62"/>
        <v>0</v>
      </c>
      <c r="W23" s="14">
        <v>0</v>
      </c>
      <c r="X23" s="15">
        <v>0</v>
      </c>
      <c r="Y23" s="65">
        <f t="shared" si="63"/>
        <v>0</v>
      </c>
      <c r="Z23" s="15">
        <v>0</v>
      </c>
      <c r="AA23" s="65">
        <f t="shared" si="64"/>
        <v>0</v>
      </c>
      <c r="AB23" s="15">
        <v>0</v>
      </c>
      <c r="AC23" s="65">
        <f t="shared" si="65"/>
        <v>0</v>
      </c>
      <c r="AD23" s="15">
        <v>0</v>
      </c>
      <c r="AE23" s="41">
        <f t="shared" si="66"/>
        <v>0</v>
      </c>
      <c r="AF23" s="115">
        <v>0</v>
      </c>
      <c r="AG23" s="15">
        <v>0</v>
      </c>
      <c r="AH23" s="40">
        <f t="shared" si="67"/>
        <v>0</v>
      </c>
      <c r="AI23" s="15">
        <v>0</v>
      </c>
      <c r="AJ23" s="40">
        <f t="shared" si="68"/>
        <v>0</v>
      </c>
      <c r="AK23" s="15">
        <v>0</v>
      </c>
      <c r="AL23" s="33">
        <f t="shared" si="69"/>
        <v>0</v>
      </c>
      <c r="AM23" s="26">
        <v>0</v>
      </c>
      <c r="AN23" s="65">
        <f t="shared" si="70"/>
        <v>0</v>
      </c>
      <c r="AO23" s="84">
        <v>0</v>
      </c>
      <c r="AP23" s="87">
        <v>0</v>
      </c>
      <c r="AQ23" s="87">
        <v>0</v>
      </c>
      <c r="AR23" s="87">
        <v>0</v>
      </c>
      <c r="AS23" s="87">
        <v>0</v>
      </c>
      <c r="AT23" s="88">
        <v>0</v>
      </c>
      <c r="AU23" s="109">
        <v>0</v>
      </c>
      <c r="AV23" s="127">
        <v>0</v>
      </c>
      <c r="AW23" s="87">
        <v>0</v>
      </c>
      <c r="AX23" s="87">
        <v>0</v>
      </c>
      <c r="AY23" s="87">
        <v>0</v>
      </c>
      <c r="AZ23" s="129">
        <v>0</v>
      </c>
    </row>
    <row r="24" spans="2:52" ht="22.8" thickBot="1" x14ac:dyDescent="0.6">
      <c r="B24" s="134"/>
      <c r="C24" s="17" t="s">
        <v>13</v>
      </c>
      <c r="D24" s="18">
        <v>0</v>
      </c>
      <c r="E24" s="19">
        <v>0</v>
      </c>
      <c r="F24" s="38">
        <f t="shared" si="56"/>
        <v>0</v>
      </c>
      <c r="G24" s="57">
        <f t="shared" si="57"/>
        <v>0</v>
      </c>
      <c r="H24" s="20">
        <v>0</v>
      </c>
      <c r="I24" s="21">
        <v>0</v>
      </c>
      <c r="J24" s="30">
        <v>0</v>
      </c>
      <c r="K24" s="30">
        <v>0</v>
      </c>
      <c r="L24" s="42">
        <f t="shared" si="58"/>
        <v>0</v>
      </c>
      <c r="M24" s="62">
        <f t="shared" si="59"/>
        <v>0</v>
      </c>
      <c r="N24" s="19">
        <v>0</v>
      </c>
      <c r="O24" s="31">
        <f t="shared" si="71"/>
        <v>0</v>
      </c>
      <c r="P24" s="57">
        <f t="shared" si="60"/>
        <v>0</v>
      </c>
      <c r="Q24" s="30">
        <v>0</v>
      </c>
      <c r="R24" s="30">
        <v>0</v>
      </c>
      <c r="S24" s="30">
        <v>0</v>
      </c>
      <c r="T24" s="30">
        <v>0</v>
      </c>
      <c r="U24" s="61">
        <f t="shared" si="61"/>
        <v>0</v>
      </c>
      <c r="V24" s="62">
        <f t="shared" si="62"/>
        <v>0</v>
      </c>
      <c r="W24" s="102">
        <v>0</v>
      </c>
      <c r="X24" s="103">
        <v>0</v>
      </c>
      <c r="Y24" s="57">
        <f t="shared" si="63"/>
        <v>0</v>
      </c>
      <c r="Z24" s="103">
        <v>0</v>
      </c>
      <c r="AA24" s="57">
        <f t="shared" si="64"/>
        <v>0</v>
      </c>
      <c r="AB24" s="103">
        <v>0</v>
      </c>
      <c r="AC24" s="57">
        <f t="shared" si="65"/>
        <v>0</v>
      </c>
      <c r="AD24" s="103">
        <v>0</v>
      </c>
      <c r="AE24" s="62">
        <f t="shared" si="66"/>
        <v>0</v>
      </c>
      <c r="AF24" s="116">
        <v>0</v>
      </c>
      <c r="AG24" s="103">
        <v>0</v>
      </c>
      <c r="AH24" s="62">
        <f t="shared" si="67"/>
        <v>0</v>
      </c>
      <c r="AI24" s="103">
        <v>0</v>
      </c>
      <c r="AJ24" s="62">
        <f t="shared" si="68"/>
        <v>0</v>
      </c>
      <c r="AK24" s="103">
        <v>0</v>
      </c>
      <c r="AL24" s="121">
        <f t="shared" si="69"/>
        <v>0</v>
      </c>
      <c r="AM24" s="27">
        <v>0</v>
      </c>
      <c r="AN24" s="124">
        <f t="shared" si="70"/>
        <v>0</v>
      </c>
      <c r="AO24" s="89">
        <v>0</v>
      </c>
      <c r="AP24" s="90">
        <v>0</v>
      </c>
      <c r="AQ24" s="90">
        <v>0</v>
      </c>
      <c r="AR24" s="90">
        <v>0</v>
      </c>
      <c r="AS24" s="90">
        <v>0</v>
      </c>
      <c r="AT24" s="91">
        <v>0</v>
      </c>
      <c r="AU24" s="110">
        <v>0</v>
      </c>
      <c r="AV24" s="130">
        <v>0</v>
      </c>
      <c r="AW24" s="90">
        <v>0</v>
      </c>
      <c r="AX24" s="90">
        <v>0</v>
      </c>
      <c r="AY24" s="90">
        <v>0</v>
      </c>
      <c r="AZ24" s="131">
        <v>0</v>
      </c>
    </row>
    <row r="25" spans="2:52" ht="23.4" thickTop="1" thickBot="1" x14ac:dyDescent="0.6">
      <c r="B25" s="135"/>
      <c r="C25" s="47" t="s">
        <v>17</v>
      </c>
      <c r="D25" s="48">
        <f>SUM(D22:D24)</f>
        <v>0</v>
      </c>
      <c r="E25" s="49">
        <f t="shared" ref="E25" si="72">SUM(E22:E24)</f>
        <v>0</v>
      </c>
      <c r="F25" s="36">
        <f t="shared" si="56"/>
        <v>0</v>
      </c>
      <c r="G25" s="58">
        <f t="shared" si="57"/>
        <v>0</v>
      </c>
      <c r="H25" s="36">
        <f t="shared" ref="H25:K25" si="73">SUM(H22:H24)</f>
        <v>0</v>
      </c>
      <c r="I25" s="36">
        <f t="shared" si="73"/>
        <v>0</v>
      </c>
      <c r="J25" s="36">
        <f t="shared" si="73"/>
        <v>0</v>
      </c>
      <c r="K25" s="36">
        <f t="shared" si="73"/>
        <v>0</v>
      </c>
      <c r="L25" s="36">
        <f t="shared" si="58"/>
        <v>0</v>
      </c>
      <c r="M25" s="45">
        <f t="shared" si="59"/>
        <v>0</v>
      </c>
      <c r="N25" s="49">
        <f t="shared" ref="N25:O25" si="74">SUM(N22:N24)</f>
        <v>0</v>
      </c>
      <c r="O25" s="36">
        <f t="shared" si="74"/>
        <v>0</v>
      </c>
      <c r="P25" s="58">
        <f t="shared" si="60"/>
        <v>0</v>
      </c>
      <c r="Q25" s="36">
        <f t="shared" ref="Q25:T25" si="75">SUM(Q22:Q24)</f>
        <v>0</v>
      </c>
      <c r="R25" s="36">
        <f t="shared" si="75"/>
        <v>0</v>
      </c>
      <c r="S25" s="36">
        <f t="shared" si="75"/>
        <v>0</v>
      </c>
      <c r="T25" s="36">
        <f t="shared" si="75"/>
        <v>0</v>
      </c>
      <c r="U25" s="100">
        <f t="shared" si="61"/>
        <v>0</v>
      </c>
      <c r="V25" s="45">
        <f t="shared" si="62"/>
        <v>0</v>
      </c>
      <c r="W25" s="53">
        <f t="shared" ref="W25:X25" si="76">SUM(W22:W24)</f>
        <v>0</v>
      </c>
      <c r="X25" s="38">
        <f t="shared" si="76"/>
        <v>0</v>
      </c>
      <c r="Y25" s="101">
        <f t="shared" si="63"/>
        <v>0</v>
      </c>
      <c r="Z25" s="38">
        <f t="shared" ref="Z25" si="77">SUM(Z22:Z24)</f>
        <v>0</v>
      </c>
      <c r="AA25" s="101">
        <f t="shared" si="64"/>
        <v>0</v>
      </c>
      <c r="AB25" s="38">
        <f>SUM(AB22:AB24)</f>
        <v>0</v>
      </c>
      <c r="AC25" s="101">
        <f t="shared" si="65"/>
        <v>0</v>
      </c>
      <c r="AD25" s="38">
        <f t="shared" ref="AD25" si="78">SUM(AD22:AD24)</f>
        <v>0</v>
      </c>
      <c r="AE25" s="45">
        <f t="shared" si="66"/>
        <v>0</v>
      </c>
      <c r="AF25" s="117">
        <f t="shared" ref="AF25:AG25" si="79">SUM(AF22:AF24)</f>
        <v>0</v>
      </c>
      <c r="AG25" s="38">
        <f t="shared" si="79"/>
        <v>0</v>
      </c>
      <c r="AH25" s="45">
        <f t="shared" si="67"/>
        <v>0</v>
      </c>
      <c r="AI25" s="38">
        <f t="shared" ref="AI25" si="80">SUM(AI22:AI24)</f>
        <v>0</v>
      </c>
      <c r="AJ25" s="45">
        <f t="shared" si="68"/>
        <v>0</v>
      </c>
      <c r="AK25" s="38">
        <f>SUM(AK22:AK24)</f>
        <v>0</v>
      </c>
      <c r="AL25" s="122">
        <f t="shared" si="69"/>
        <v>0</v>
      </c>
      <c r="AM25" s="81">
        <f>SUM(AM22:AM24)</f>
        <v>0</v>
      </c>
      <c r="AN25" s="58">
        <f t="shared" si="70"/>
        <v>0</v>
      </c>
      <c r="AO25" s="36">
        <f>SUM(AO22:AO24)</f>
        <v>0</v>
      </c>
      <c r="AP25" s="36">
        <f t="shared" ref="AP25:AU25" si="81">SUM(AP22:AP24)</f>
        <v>0</v>
      </c>
      <c r="AQ25" s="36">
        <f t="shared" si="81"/>
        <v>0</v>
      </c>
      <c r="AR25" s="36">
        <f t="shared" si="81"/>
        <v>0</v>
      </c>
      <c r="AS25" s="36">
        <f t="shared" si="81"/>
        <v>0</v>
      </c>
      <c r="AT25" s="36">
        <f t="shared" si="81"/>
        <v>0</v>
      </c>
      <c r="AU25" s="119">
        <f t="shared" si="81"/>
        <v>0</v>
      </c>
      <c r="AV25" s="49">
        <f>SUM(AV22:AV24)</f>
        <v>0</v>
      </c>
      <c r="AW25" s="36">
        <f t="shared" ref="AW25:AZ25" si="82">SUM(AW22:AW24)</f>
        <v>0</v>
      </c>
      <c r="AX25" s="36">
        <f t="shared" si="82"/>
        <v>0</v>
      </c>
      <c r="AY25" s="36">
        <f t="shared" si="82"/>
        <v>0</v>
      </c>
      <c r="AZ25" s="119">
        <f t="shared" si="82"/>
        <v>0</v>
      </c>
    </row>
    <row r="26" spans="2:52" ht="22.8" thickBot="1" x14ac:dyDescent="0.6">
      <c r="B26" s="136" t="s">
        <v>66</v>
      </c>
      <c r="C26" s="137"/>
      <c r="D26" s="53">
        <f>D21+D25</f>
        <v>0</v>
      </c>
      <c r="E26" s="53">
        <f>E21+E25</f>
        <v>0</v>
      </c>
      <c r="F26" s="38">
        <f t="shared" si="56"/>
        <v>0</v>
      </c>
      <c r="G26" s="59">
        <f t="shared" si="57"/>
        <v>0</v>
      </c>
      <c r="H26" s="38">
        <f t="shared" ref="H26" si="83">H21+H25</f>
        <v>0</v>
      </c>
      <c r="I26" s="54">
        <f>I21+I25</f>
        <v>0</v>
      </c>
      <c r="J26" s="54">
        <f>J21+J25</f>
        <v>0</v>
      </c>
      <c r="K26" s="54">
        <f>K21+K25</f>
        <v>0</v>
      </c>
      <c r="L26" s="106">
        <f t="shared" si="58"/>
        <v>0</v>
      </c>
      <c r="M26" s="63">
        <f t="shared" si="59"/>
        <v>0</v>
      </c>
      <c r="N26" s="53">
        <f t="shared" ref="N26:O26" si="84">N21+N25</f>
        <v>0</v>
      </c>
      <c r="O26" s="38">
        <f t="shared" si="84"/>
        <v>0</v>
      </c>
      <c r="P26" s="59">
        <f t="shared" si="60"/>
        <v>0</v>
      </c>
      <c r="Q26" s="38">
        <f t="shared" ref="Q26:T26" si="85">Q21+Q25</f>
        <v>0</v>
      </c>
      <c r="R26" s="38">
        <f t="shared" si="85"/>
        <v>0</v>
      </c>
      <c r="S26" s="38">
        <f t="shared" si="85"/>
        <v>0</v>
      </c>
      <c r="T26" s="38">
        <f t="shared" si="85"/>
        <v>0</v>
      </c>
      <c r="U26" s="99">
        <f t="shared" si="61"/>
        <v>0</v>
      </c>
      <c r="V26" s="63">
        <f t="shared" si="62"/>
        <v>0</v>
      </c>
      <c r="W26" s="53">
        <f t="shared" ref="W26:X26" si="86">W21+W25</f>
        <v>0</v>
      </c>
      <c r="X26" s="38">
        <f t="shared" si="86"/>
        <v>0</v>
      </c>
      <c r="Y26" s="59">
        <f t="shared" si="63"/>
        <v>0</v>
      </c>
      <c r="Z26" s="38">
        <f t="shared" ref="Z26" si="87">Z21+Z25</f>
        <v>0</v>
      </c>
      <c r="AA26" s="59">
        <f t="shared" si="64"/>
        <v>0</v>
      </c>
      <c r="AB26" s="38">
        <f t="shared" ref="AB26" si="88">AB21+AB25</f>
        <v>0</v>
      </c>
      <c r="AC26" s="59">
        <f t="shared" si="65"/>
        <v>0</v>
      </c>
      <c r="AD26" s="38">
        <f t="shared" ref="AD26" si="89">AD21+AD25</f>
        <v>0</v>
      </c>
      <c r="AE26" s="45">
        <f t="shared" si="66"/>
        <v>0</v>
      </c>
      <c r="AF26" s="117">
        <f t="shared" ref="AF26:AG26" si="90">AF21+AF25</f>
        <v>0</v>
      </c>
      <c r="AG26" s="38">
        <f t="shared" si="90"/>
        <v>0</v>
      </c>
      <c r="AH26" s="63">
        <f t="shared" si="67"/>
        <v>0</v>
      </c>
      <c r="AI26" s="38">
        <f t="shared" ref="AI26" si="91">AI21+AI25</f>
        <v>0</v>
      </c>
      <c r="AJ26" s="45">
        <f t="shared" si="68"/>
        <v>0</v>
      </c>
      <c r="AK26" s="38">
        <f t="shared" ref="AK26" si="92">AK21+AK25</f>
        <v>0</v>
      </c>
      <c r="AL26" s="123">
        <f t="shared" si="69"/>
        <v>0</v>
      </c>
      <c r="AM26" s="92">
        <f t="shared" ref="AM26" si="93">AM21+AM25</f>
        <v>0</v>
      </c>
      <c r="AN26" s="101">
        <f t="shared" si="70"/>
        <v>0</v>
      </c>
      <c r="AO26" s="92">
        <f t="shared" ref="AO26:AZ26" si="94">AO21+AO25</f>
        <v>0</v>
      </c>
      <c r="AP26" s="92">
        <f t="shared" si="94"/>
        <v>0</v>
      </c>
      <c r="AQ26" s="92">
        <f t="shared" si="94"/>
        <v>0</v>
      </c>
      <c r="AR26" s="92">
        <f t="shared" si="94"/>
        <v>0</v>
      </c>
      <c r="AS26" s="92">
        <f t="shared" si="94"/>
        <v>0</v>
      </c>
      <c r="AT26" s="93">
        <f t="shared" si="94"/>
        <v>0</v>
      </c>
      <c r="AU26" s="120">
        <f t="shared" si="94"/>
        <v>0</v>
      </c>
      <c r="AV26" s="132">
        <f t="shared" si="94"/>
        <v>0</v>
      </c>
      <c r="AW26" s="92">
        <f t="shared" si="94"/>
        <v>0</v>
      </c>
      <c r="AX26" s="92">
        <f t="shared" si="94"/>
        <v>0</v>
      </c>
      <c r="AY26" s="92">
        <f t="shared" si="94"/>
        <v>0</v>
      </c>
      <c r="AZ26" s="120">
        <f t="shared" si="94"/>
        <v>0</v>
      </c>
    </row>
    <row r="27" spans="2:52" x14ac:dyDescent="0.4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2:52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2:52" x14ac:dyDescent="0.4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2:52" x14ac:dyDescent="0.45"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2:52" x14ac:dyDescent="0.4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</sheetData>
  <mergeCells count="49">
    <mergeCell ref="AJ8:AJ9"/>
    <mergeCell ref="AV6:AZ6"/>
    <mergeCell ref="AV7:AZ7"/>
    <mergeCell ref="AV8:AZ8"/>
    <mergeCell ref="AM8:AM9"/>
    <mergeCell ref="AN8:AN9"/>
    <mergeCell ref="AO8:AU8"/>
    <mergeCell ref="AD8:AD9"/>
    <mergeCell ref="AF8:AF9"/>
    <mergeCell ref="AG8:AG9"/>
    <mergeCell ref="AH8:AH9"/>
    <mergeCell ref="AI8:AI9"/>
    <mergeCell ref="Y8:Y9"/>
    <mergeCell ref="Z8:Z9"/>
    <mergeCell ref="AA8:AA9"/>
    <mergeCell ref="AB8:AB9"/>
    <mergeCell ref="AC8:AC9"/>
    <mergeCell ref="AL8:AL9"/>
    <mergeCell ref="M8:M9"/>
    <mergeCell ref="B6:C9"/>
    <mergeCell ref="D6:D9"/>
    <mergeCell ref="E6:M6"/>
    <mergeCell ref="H8:K8"/>
    <mergeCell ref="AK8:AK9"/>
    <mergeCell ref="N6:V6"/>
    <mergeCell ref="E7:M7"/>
    <mergeCell ref="AE8:AE9"/>
    <mergeCell ref="W6:AE6"/>
    <mergeCell ref="AF6:AU6"/>
    <mergeCell ref="W7:AE7"/>
    <mergeCell ref="AF7:AU7"/>
    <mergeCell ref="W8:W9"/>
    <mergeCell ref="X8:X9"/>
    <mergeCell ref="B22:B25"/>
    <mergeCell ref="B26:C26"/>
    <mergeCell ref="N7:V7"/>
    <mergeCell ref="E8:E9"/>
    <mergeCell ref="F8:F9"/>
    <mergeCell ref="G8:G9"/>
    <mergeCell ref="U8:U9"/>
    <mergeCell ref="V8:V9"/>
    <mergeCell ref="N8:N9"/>
    <mergeCell ref="O8:O9"/>
    <mergeCell ref="P8:P9"/>
    <mergeCell ref="Q8:T8"/>
    <mergeCell ref="B10:B16"/>
    <mergeCell ref="B17:B20"/>
    <mergeCell ref="B21:C21"/>
    <mergeCell ref="L8:L9"/>
  </mergeCells>
  <phoneticPr fontId="1"/>
  <pageMargins left="0.25" right="0.25" top="0.75" bottom="0.75" header="0.3" footer="0.3"/>
  <pageSetup paperSize="9"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zoomScale="75" zoomScaleNormal="75" workbookViewId="0"/>
  </sheetViews>
  <sheetFormatPr defaultRowHeight="18" x14ac:dyDescent="0.45"/>
  <cols>
    <col min="1" max="1" width="13.09765625" customWidth="1"/>
    <col min="4" max="5" width="9.796875" bestFit="1" customWidth="1"/>
  </cols>
  <sheetData>
    <row r="1" spans="1:22" ht="43.5" customHeight="1" x14ac:dyDescent="0.45">
      <c r="A1" t="s">
        <v>61</v>
      </c>
      <c r="B1" s="94" t="s">
        <v>57</v>
      </c>
      <c r="F1" s="95" t="s">
        <v>58</v>
      </c>
      <c r="H1" s="95" t="s">
        <v>59</v>
      </c>
      <c r="N1" s="95" t="s">
        <v>63</v>
      </c>
    </row>
    <row r="2" spans="1:22" ht="22.2" x14ac:dyDescent="0.45">
      <c r="B2" s="2"/>
      <c r="C2" s="56" t="s">
        <v>33</v>
      </c>
    </row>
    <row r="3" spans="1:22" ht="4.5" customHeight="1" x14ac:dyDescent="0.45"/>
    <row r="4" spans="1:22" ht="22.2" x14ac:dyDescent="0.55000000000000004">
      <c r="B4" s="46"/>
      <c r="C4" s="55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P4" s="56"/>
      <c r="Q4" s="5"/>
      <c r="R4" s="5"/>
      <c r="S4" s="5"/>
      <c r="T4" s="5"/>
      <c r="U4" s="5"/>
      <c r="V4" s="5"/>
    </row>
    <row r="5" spans="1:22" ht="30" customHeight="1" thickBot="1" x14ac:dyDescent="0.7">
      <c r="B5" s="4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4" customHeight="1" x14ac:dyDescent="0.45">
      <c r="B6" s="162"/>
      <c r="C6" s="163"/>
      <c r="D6" s="168" t="s">
        <v>2</v>
      </c>
      <c r="E6" s="172" t="s">
        <v>42</v>
      </c>
      <c r="F6" s="173"/>
      <c r="G6" s="173"/>
      <c r="H6" s="173"/>
      <c r="I6" s="173"/>
      <c r="J6" s="173"/>
      <c r="K6" s="173"/>
      <c r="L6" s="173"/>
      <c r="M6" s="174"/>
      <c r="N6" s="172" t="s">
        <v>43</v>
      </c>
      <c r="O6" s="173"/>
      <c r="P6" s="173"/>
      <c r="Q6" s="173"/>
      <c r="R6" s="173"/>
      <c r="S6" s="173"/>
      <c r="T6" s="173"/>
      <c r="U6" s="173"/>
      <c r="V6" s="174"/>
    </row>
    <row r="7" spans="1:22" ht="22.8" thickBot="1" x14ac:dyDescent="0.5">
      <c r="B7" s="164"/>
      <c r="C7" s="165"/>
      <c r="D7" s="169"/>
      <c r="E7" s="180" t="s">
        <v>3</v>
      </c>
      <c r="F7" s="181"/>
      <c r="G7" s="181"/>
      <c r="H7" s="181"/>
      <c r="I7" s="181"/>
      <c r="J7" s="181"/>
      <c r="K7" s="181"/>
      <c r="L7" s="181"/>
      <c r="M7" s="182"/>
      <c r="N7" s="138" t="s">
        <v>56</v>
      </c>
      <c r="O7" s="139"/>
      <c r="P7" s="139"/>
      <c r="Q7" s="139"/>
      <c r="R7" s="139"/>
      <c r="S7" s="139"/>
      <c r="T7" s="139"/>
      <c r="U7" s="139"/>
      <c r="V7" s="140"/>
    </row>
    <row r="8" spans="1:22" ht="24" customHeight="1" x14ac:dyDescent="0.45">
      <c r="B8" s="164"/>
      <c r="C8" s="165"/>
      <c r="D8" s="170"/>
      <c r="E8" s="141" t="s">
        <v>4</v>
      </c>
      <c r="F8" s="143" t="s">
        <v>5</v>
      </c>
      <c r="G8" s="143" t="s">
        <v>6</v>
      </c>
      <c r="H8" s="175" t="s">
        <v>7</v>
      </c>
      <c r="I8" s="176"/>
      <c r="J8" s="176"/>
      <c r="K8" s="177"/>
      <c r="L8" s="157" t="s">
        <v>29</v>
      </c>
      <c r="M8" s="160" t="s">
        <v>8</v>
      </c>
      <c r="N8" s="141" t="s">
        <v>31</v>
      </c>
      <c r="O8" s="150" t="s">
        <v>32</v>
      </c>
      <c r="P8" s="152" t="s">
        <v>6</v>
      </c>
      <c r="Q8" s="153" t="s">
        <v>7</v>
      </c>
      <c r="R8" s="154"/>
      <c r="S8" s="154"/>
      <c r="T8" s="155"/>
      <c r="U8" s="145" t="s">
        <v>30</v>
      </c>
      <c r="V8" s="147" t="s">
        <v>8</v>
      </c>
    </row>
    <row r="9" spans="1:22" ht="201.6" thickBot="1" x14ac:dyDescent="0.5">
      <c r="B9" s="166"/>
      <c r="C9" s="167"/>
      <c r="D9" s="171"/>
      <c r="E9" s="142"/>
      <c r="F9" s="144"/>
      <c r="G9" s="144"/>
      <c r="H9" s="96" t="s">
        <v>9</v>
      </c>
      <c r="I9" s="97" t="s">
        <v>27</v>
      </c>
      <c r="J9" s="97" t="s">
        <v>28</v>
      </c>
      <c r="K9" s="25" t="s">
        <v>60</v>
      </c>
      <c r="L9" s="144"/>
      <c r="M9" s="161"/>
      <c r="N9" s="149"/>
      <c r="O9" s="151"/>
      <c r="P9" s="144"/>
      <c r="Q9" s="98" t="s">
        <v>9</v>
      </c>
      <c r="R9" s="97" t="s">
        <v>27</v>
      </c>
      <c r="S9" s="97" t="s">
        <v>28</v>
      </c>
      <c r="T9" s="25" t="s">
        <v>60</v>
      </c>
      <c r="U9" s="146"/>
      <c r="V9" s="148"/>
    </row>
    <row r="10" spans="1:22" ht="22.8" thickTop="1" x14ac:dyDescent="0.55000000000000004">
      <c r="B10" s="156" t="s">
        <v>10</v>
      </c>
      <c r="C10" s="6" t="s">
        <v>11</v>
      </c>
      <c r="D10" s="7">
        <v>1343</v>
      </c>
      <c r="E10" s="8">
        <v>1343</v>
      </c>
      <c r="F10" s="31">
        <f>D10-E10</f>
        <v>0</v>
      </c>
      <c r="G10" s="32">
        <f t="shared" ref="G10:G21" si="0">F10/D10</f>
        <v>0</v>
      </c>
      <c r="H10" s="10">
        <v>1</v>
      </c>
      <c r="I10" s="11">
        <v>10</v>
      </c>
      <c r="J10" s="28">
        <v>1</v>
      </c>
      <c r="K10" s="28">
        <v>2</v>
      </c>
      <c r="L10" s="31">
        <f>H10+I10+J10+K10</f>
        <v>14</v>
      </c>
      <c r="M10" s="40">
        <f t="shared" ref="M10:M21" si="1">L10/E10</f>
        <v>1.0424422933730455E-2</v>
      </c>
      <c r="N10" s="8">
        <v>10</v>
      </c>
      <c r="O10" s="31">
        <f>L10-N10</f>
        <v>4</v>
      </c>
      <c r="P10" s="32">
        <f>O10/L10</f>
        <v>0.2857142857142857</v>
      </c>
      <c r="Q10" s="28">
        <v>2</v>
      </c>
      <c r="R10" s="28">
        <v>4</v>
      </c>
      <c r="S10" s="28">
        <v>1</v>
      </c>
      <c r="T10" s="28">
        <v>2</v>
      </c>
      <c r="U10" s="51">
        <f>Q10+R10+S10+T10</f>
        <v>9</v>
      </c>
      <c r="V10" s="40">
        <f>U10/N10</f>
        <v>0.9</v>
      </c>
    </row>
    <row r="11" spans="1:22" ht="22.2" x14ac:dyDescent="0.55000000000000004">
      <c r="B11" s="134"/>
      <c r="C11" s="12" t="s">
        <v>12</v>
      </c>
      <c r="D11" s="13">
        <v>1315</v>
      </c>
      <c r="E11" s="14">
        <v>1313</v>
      </c>
      <c r="F11" s="31">
        <f>D11-E11</f>
        <v>2</v>
      </c>
      <c r="G11" s="33">
        <f t="shared" si="0"/>
        <v>1.520912547528517E-3</v>
      </c>
      <c r="H11" s="15">
        <v>3</v>
      </c>
      <c r="I11" s="16">
        <v>5</v>
      </c>
      <c r="J11" s="29">
        <v>1</v>
      </c>
      <c r="K11" s="28">
        <v>2</v>
      </c>
      <c r="L11" s="31">
        <f t="shared" ref="L11:L21" si="2">H11+I11+J11+K11</f>
        <v>11</v>
      </c>
      <c r="M11" s="41">
        <f t="shared" si="1"/>
        <v>8.3777608530083772E-3</v>
      </c>
      <c r="N11" s="14">
        <v>7</v>
      </c>
      <c r="O11" s="31">
        <f t="shared" ref="O11:O16" si="3">L11-N11</f>
        <v>4</v>
      </c>
      <c r="P11" s="32">
        <f t="shared" ref="P11:P21" si="4">O11/L11</f>
        <v>0.36363636363636365</v>
      </c>
      <c r="Q11" s="29">
        <v>0</v>
      </c>
      <c r="R11" s="29">
        <v>3</v>
      </c>
      <c r="S11" s="29">
        <v>1</v>
      </c>
      <c r="T11" s="28">
        <v>2</v>
      </c>
      <c r="U11" s="51">
        <f t="shared" ref="U11:U21" si="5">Q11+R11+S11+T11</f>
        <v>6</v>
      </c>
      <c r="V11" s="40">
        <f t="shared" ref="V11:V21" si="6">U11/N11</f>
        <v>0.8571428571428571</v>
      </c>
    </row>
    <row r="12" spans="1:22" ht="22.2" x14ac:dyDescent="0.55000000000000004">
      <c r="B12" s="134"/>
      <c r="C12" s="12" t="s">
        <v>13</v>
      </c>
      <c r="D12" s="13">
        <v>1368</v>
      </c>
      <c r="E12" s="14">
        <v>1367</v>
      </c>
      <c r="F12" s="31">
        <f t="shared" ref="F12:F21" si="7">D12-E12</f>
        <v>1</v>
      </c>
      <c r="G12" s="33">
        <f t="shared" si="0"/>
        <v>7.3099415204678359E-4</v>
      </c>
      <c r="H12" s="15">
        <v>1</v>
      </c>
      <c r="I12" s="16">
        <v>5</v>
      </c>
      <c r="J12" s="29">
        <v>0</v>
      </c>
      <c r="K12" s="28">
        <v>2</v>
      </c>
      <c r="L12" s="31">
        <f t="shared" si="2"/>
        <v>8</v>
      </c>
      <c r="M12" s="41">
        <f t="shared" si="1"/>
        <v>5.8522311631309439E-3</v>
      </c>
      <c r="N12" s="14">
        <v>6</v>
      </c>
      <c r="O12" s="31">
        <f t="shared" si="3"/>
        <v>2</v>
      </c>
      <c r="P12" s="32">
        <f t="shared" si="4"/>
        <v>0.25</v>
      </c>
      <c r="Q12" s="29">
        <v>1</v>
      </c>
      <c r="R12" s="29">
        <v>4</v>
      </c>
      <c r="S12" s="29">
        <v>1</v>
      </c>
      <c r="T12" s="28">
        <v>2</v>
      </c>
      <c r="U12" s="51">
        <f t="shared" si="5"/>
        <v>8</v>
      </c>
      <c r="V12" s="40">
        <f t="shared" si="6"/>
        <v>1.3333333333333333</v>
      </c>
    </row>
    <row r="13" spans="1:22" ht="22.2" x14ac:dyDescent="0.55000000000000004">
      <c r="B13" s="134"/>
      <c r="C13" s="12" t="s">
        <v>14</v>
      </c>
      <c r="D13" s="13">
        <v>1283</v>
      </c>
      <c r="E13" s="14">
        <v>1283</v>
      </c>
      <c r="F13" s="31">
        <f t="shared" si="7"/>
        <v>0</v>
      </c>
      <c r="G13" s="33">
        <f t="shared" si="0"/>
        <v>0</v>
      </c>
      <c r="H13" s="15">
        <v>4</v>
      </c>
      <c r="I13" s="16">
        <v>2</v>
      </c>
      <c r="J13" s="29">
        <v>1</v>
      </c>
      <c r="K13" s="28">
        <v>3</v>
      </c>
      <c r="L13" s="31">
        <f t="shared" si="2"/>
        <v>10</v>
      </c>
      <c r="M13" s="41">
        <f t="shared" si="1"/>
        <v>7.7942322681215899E-3</v>
      </c>
      <c r="N13" s="14">
        <v>6</v>
      </c>
      <c r="O13" s="31">
        <f t="shared" si="3"/>
        <v>4</v>
      </c>
      <c r="P13" s="32">
        <f t="shared" si="4"/>
        <v>0.4</v>
      </c>
      <c r="Q13" s="29">
        <v>2</v>
      </c>
      <c r="R13" s="29">
        <v>2</v>
      </c>
      <c r="S13" s="29">
        <v>1</v>
      </c>
      <c r="T13" s="28">
        <v>2</v>
      </c>
      <c r="U13" s="51">
        <f t="shared" si="5"/>
        <v>7</v>
      </c>
      <c r="V13" s="40">
        <f t="shared" si="6"/>
        <v>1.1666666666666667</v>
      </c>
    </row>
    <row r="14" spans="1:22" ht="22.2" x14ac:dyDescent="0.55000000000000004">
      <c r="B14" s="134"/>
      <c r="C14" s="12" t="s">
        <v>15</v>
      </c>
      <c r="D14" s="13">
        <v>1397</v>
      </c>
      <c r="E14" s="14">
        <v>1396</v>
      </c>
      <c r="F14" s="31">
        <f t="shared" si="7"/>
        <v>1</v>
      </c>
      <c r="G14" s="33">
        <f t="shared" si="0"/>
        <v>7.158196134574087E-4</v>
      </c>
      <c r="H14" s="15">
        <v>8</v>
      </c>
      <c r="I14" s="16">
        <v>17</v>
      </c>
      <c r="J14" s="29">
        <v>1</v>
      </c>
      <c r="K14" s="28">
        <v>4</v>
      </c>
      <c r="L14" s="31">
        <f t="shared" si="2"/>
        <v>30</v>
      </c>
      <c r="M14" s="41">
        <f t="shared" si="1"/>
        <v>2.148997134670487E-2</v>
      </c>
      <c r="N14" s="14">
        <v>25</v>
      </c>
      <c r="O14" s="31">
        <f t="shared" si="3"/>
        <v>5</v>
      </c>
      <c r="P14" s="32">
        <f t="shared" si="4"/>
        <v>0.16666666666666666</v>
      </c>
      <c r="Q14" s="29">
        <v>2</v>
      </c>
      <c r="R14" s="29">
        <v>2</v>
      </c>
      <c r="S14" s="29">
        <v>1</v>
      </c>
      <c r="T14" s="28">
        <v>2</v>
      </c>
      <c r="U14" s="51">
        <f t="shared" si="5"/>
        <v>7</v>
      </c>
      <c r="V14" s="40">
        <f t="shared" si="6"/>
        <v>0.28000000000000003</v>
      </c>
    </row>
    <row r="15" spans="1:22" ht="22.8" thickBot="1" x14ac:dyDescent="0.6">
      <c r="B15" s="134"/>
      <c r="C15" s="17" t="s">
        <v>16</v>
      </c>
      <c r="D15" s="18">
        <v>1275</v>
      </c>
      <c r="E15" s="19">
        <v>1272</v>
      </c>
      <c r="F15" s="34">
        <f t="shared" si="7"/>
        <v>3</v>
      </c>
      <c r="G15" s="35">
        <f t="shared" si="0"/>
        <v>2.352941176470588E-3</v>
      </c>
      <c r="H15" s="20">
        <v>4</v>
      </c>
      <c r="I15" s="21">
        <v>16</v>
      </c>
      <c r="J15" s="30">
        <v>1</v>
      </c>
      <c r="K15" s="30">
        <v>9</v>
      </c>
      <c r="L15" s="42">
        <f t="shared" si="2"/>
        <v>30</v>
      </c>
      <c r="M15" s="43">
        <f t="shared" si="1"/>
        <v>2.358490566037736E-2</v>
      </c>
      <c r="N15" s="19">
        <v>20</v>
      </c>
      <c r="O15" s="42">
        <f t="shared" si="3"/>
        <v>10</v>
      </c>
      <c r="P15" s="57">
        <f t="shared" si="4"/>
        <v>0.33333333333333331</v>
      </c>
      <c r="Q15" s="30">
        <v>2</v>
      </c>
      <c r="R15" s="30">
        <v>2</v>
      </c>
      <c r="S15" s="30">
        <v>1</v>
      </c>
      <c r="T15" s="30">
        <v>2</v>
      </c>
      <c r="U15" s="61">
        <f t="shared" si="5"/>
        <v>7</v>
      </c>
      <c r="V15" s="62">
        <f t="shared" si="6"/>
        <v>0.35</v>
      </c>
    </row>
    <row r="16" spans="1:22" ht="23.4" thickTop="1" thickBot="1" x14ac:dyDescent="0.6">
      <c r="B16" s="135"/>
      <c r="C16" s="47" t="s">
        <v>17</v>
      </c>
      <c r="D16" s="48">
        <f>SUM(D10:D15)</f>
        <v>7981</v>
      </c>
      <c r="E16" s="49">
        <f t="shared" ref="E16" si="8">SUM(E10:E15)</f>
        <v>7974</v>
      </c>
      <c r="F16" s="36">
        <f t="shared" si="7"/>
        <v>7</v>
      </c>
      <c r="G16" s="37">
        <f t="shared" si="0"/>
        <v>8.7708307229670472E-4</v>
      </c>
      <c r="H16" s="36">
        <f t="shared" ref="H16" si="9">SUM(H10:H15)</f>
        <v>21</v>
      </c>
      <c r="I16" s="50">
        <f>SUM(I10:I15)</f>
        <v>55</v>
      </c>
      <c r="J16" s="50">
        <f>SUM(J10:J15)</f>
        <v>5</v>
      </c>
      <c r="K16" s="50">
        <f>SUM(K10:K15)</f>
        <v>22</v>
      </c>
      <c r="L16" s="36">
        <f t="shared" si="2"/>
        <v>103</v>
      </c>
      <c r="M16" s="44">
        <f t="shared" si="1"/>
        <v>1.291698018560321E-2</v>
      </c>
      <c r="N16" s="49">
        <f t="shared" ref="N16:S16" si="10">SUM(N10:N15)</f>
        <v>74</v>
      </c>
      <c r="O16" s="36">
        <f t="shared" si="3"/>
        <v>29</v>
      </c>
      <c r="P16" s="58">
        <f t="shared" si="4"/>
        <v>0.28155339805825241</v>
      </c>
      <c r="Q16" s="36">
        <f t="shared" si="10"/>
        <v>9</v>
      </c>
      <c r="R16" s="36">
        <f t="shared" si="10"/>
        <v>17</v>
      </c>
      <c r="S16" s="36">
        <f t="shared" si="10"/>
        <v>6</v>
      </c>
      <c r="T16" s="60">
        <v>2</v>
      </c>
      <c r="U16" s="100">
        <f t="shared" si="5"/>
        <v>34</v>
      </c>
      <c r="V16" s="44">
        <f t="shared" si="6"/>
        <v>0.45945945945945948</v>
      </c>
    </row>
    <row r="17" spans="2:22" ht="22.2" x14ac:dyDescent="0.55000000000000004">
      <c r="B17" s="133" t="s">
        <v>18</v>
      </c>
      <c r="C17" s="6" t="s">
        <v>11</v>
      </c>
      <c r="D17" s="7">
        <v>1337</v>
      </c>
      <c r="E17" s="8">
        <v>1326</v>
      </c>
      <c r="F17" s="31">
        <f t="shared" si="7"/>
        <v>11</v>
      </c>
      <c r="G17" s="32">
        <f t="shared" si="0"/>
        <v>8.2273747195213166E-3</v>
      </c>
      <c r="H17" s="9">
        <v>12</v>
      </c>
      <c r="I17" s="11">
        <v>27</v>
      </c>
      <c r="J17" s="28">
        <v>1</v>
      </c>
      <c r="K17" s="28">
        <v>10</v>
      </c>
      <c r="L17" s="31">
        <f t="shared" si="2"/>
        <v>50</v>
      </c>
      <c r="M17" s="40">
        <f t="shared" si="1"/>
        <v>3.7707390648567117E-2</v>
      </c>
      <c r="N17" s="8">
        <v>39</v>
      </c>
      <c r="O17" s="31">
        <f>L17-N17</f>
        <v>11</v>
      </c>
      <c r="P17" s="32">
        <f t="shared" si="4"/>
        <v>0.22</v>
      </c>
      <c r="Q17" s="28">
        <v>2</v>
      </c>
      <c r="R17" s="28">
        <v>3</v>
      </c>
      <c r="S17" s="28">
        <v>1</v>
      </c>
      <c r="T17" s="28">
        <v>2</v>
      </c>
      <c r="U17" s="51">
        <f t="shared" si="5"/>
        <v>8</v>
      </c>
      <c r="V17" s="40">
        <f t="shared" si="6"/>
        <v>0.20512820512820512</v>
      </c>
    </row>
    <row r="18" spans="2:22" ht="22.2" x14ac:dyDescent="0.55000000000000004">
      <c r="B18" s="134"/>
      <c r="C18" s="12" t="s">
        <v>12</v>
      </c>
      <c r="D18" s="13">
        <v>1390</v>
      </c>
      <c r="E18" s="14">
        <v>1367</v>
      </c>
      <c r="F18" s="31">
        <f t="shared" si="7"/>
        <v>23</v>
      </c>
      <c r="G18" s="33">
        <f t="shared" si="0"/>
        <v>1.6546762589928057E-2</v>
      </c>
      <c r="H18" s="15">
        <v>24</v>
      </c>
      <c r="I18" s="16">
        <v>28</v>
      </c>
      <c r="J18" s="29">
        <v>2</v>
      </c>
      <c r="K18" s="28">
        <v>6</v>
      </c>
      <c r="L18" s="31">
        <f t="shared" si="2"/>
        <v>60</v>
      </c>
      <c r="M18" s="41">
        <f t="shared" si="1"/>
        <v>4.3891733723482075E-2</v>
      </c>
      <c r="N18" s="14">
        <v>49</v>
      </c>
      <c r="O18" s="31">
        <f t="shared" ref="O18:O19" si="11">L18-N18</f>
        <v>11</v>
      </c>
      <c r="P18" s="32">
        <f t="shared" si="4"/>
        <v>0.18333333333333332</v>
      </c>
      <c r="Q18" s="29">
        <v>3</v>
      </c>
      <c r="R18" s="29">
        <v>4</v>
      </c>
      <c r="S18" s="29">
        <v>2</v>
      </c>
      <c r="T18" s="28">
        <v>2</v>
      </c>
      <c r="U18" s="51">
        <f t="shared" si="5"/>
        <v>11</v>
      </c>
      <c r="V18" s="40">
        <f t="shared" si="6"/>
        <v>0.22448979591836735</v>
      </c>
    </row>
    <row r="19" spans="2:22" ht="22.8" thickBot="1" x14ac:dyDescent="0.6">
      <c r="B19" s="134"/>
      <c r="C19" s="17" t="s">
        <v>13</v>
      </c>
      <c r="D19" s="18">
        <v>1404</v>
      </c>
      <c r="E19" s="19">
        <v>1371</v>
      </c>
      <c r="F19" s="34">
        <f t="shared" si="7"/>
        <v>33</v>
      </c>
      <c r="G19" s="35">
        <f t="shared" si="0"/>
        <v>2.3504273504273504E-2</v>
      </c>
      <c r="H19" s="20">
        <v>16</v>
      </c>
      <c r="I19" s="21">
        <v>25</v>
      </c>
      <c r="J19" s="30">
        <v>1</v>
      </c>
      <c r="K19" s="30">
        <v>8</v>
      </c>
      <c r="L19" s="42">
        <f t="shared" si="2"/>
        <v>50</v>
      </c>
      <c r="M19" s="43">
        <f t="shared" si="1"/>
        <v>3.6469730123997082E-2</v>
      </c>
      <c r="N19" s="19">
        <v>40</v>
      </c>
      <c r="O19" s="31">
        <f t="shared" si="11"/>
        <v>10</v>
      </c>
      <c r="P19" s="57">
        <f t="shared" si="4"/>
        <v>0.2</v>
      </c>
      <c r="Q19" s="30">
        <v>4</v>
      </c>
      <c r="R19" s="30">
        <v>5</v>
      </c>
      <c r="S19" s="30">
        <v>3</v>
      </c>
      <c r="T19" s="30">
        <v>2</v>
      </c>
      <c r="U19" s="61">
        <f t="shared" si="5"/>
        <v>14</v>
      </c>
      <c r="V19" s="62">
        <f t="shared" si="6"/>
        <v>0.35</v>
      </c>
    </row>
    <row r="20" spans="2:22" ht="23.4" thickTop="1" thickBot="1" x14ac:dyDescent="0.6">
      <c r="B20" s="135"/>
      <c r="C20" s="47" t="s">
        <v>17</v>
      </c>
      <c r="D20" s="48">
        <f>SUM(D17:D19)</f>
        <v>4131</v>
      </c>
      <c r="E20" s="49">
        <f t="shared" ref="E20" si="12">SUM(E17:E19)</f>
        <v>4064</v>
      </c>
      <c r="F20" s="36">
        <f t="shared" si="7"/>
        <v>67</v>
      </c>
      <c r="G20" s="37">
        <f t="shared" si="0"/>
        <v>1.6218833212297265E-2</v>
      </c>
      <c r="H20" s="36">
        <f t="shared" ref="H20:K20" si="13">SUM(H17:H19)</f>
        <v>52</v>
      </c>
      <c r="I20" s="36">
        <f t="shared" si="13"/>
        <v>80</v>
      </c>
      <c r="J20" s="36">
        <f t="shared" si="13"/>
        <v>4</v>
      </c>
      <c r="K20" s="36">
        <f t="shared" si="13"/>
        <v>24</v>
      </c>
      <c r="L20" s="36">
        <f t="shared" si="2"/>
        <v>160</v>
      </c>
      <c r="M20" s="44">
        <f t="shared" si="1"/>
        <v>3.937007874015748E-2</v>
      </c>
      <c r="N20" s="49">
        <f t="shared" ref="N20:S20" si="14">SUM(N17:N19)</f>
        <v>128</v>
      </c>
      <c r="O20" s="36">
        <f t="shared" si="14"/>
        <v>32</v>
      </c>
      <c r="P20" s="58">
        <f t="shared" si="4"/>
        <v>0.2</v>
      </c>
      <c r="Q20" s="36">
        <f t="shared" si="14"/>
        <v>9</v>
      </c>
      <c r="R20" s="36">
        <f t="shared" si="14"/>
        <v>12</v>
      </c>
      <c r="S20" s="36">
        <f t="shared" si="14"/>
        <v>6</v>
      </c>
      <c r="T20" s="60">
        <v>2</v>
      </c>
      <c r="U20" s="100">
        <f t="shared" si="5"/>
        <v>29</v>
      </c>
      <c r="V20" s="44">
        <f t="shared" si="6"/>
        <v>0.2265625</v>
      </c>
    </row>
    <row r="21" spans="2:22" ht="22.8" thickBot="1" x14ac:dyDescent="0.6">
      <c r="B21" s="136" t="s">
        <v>19</v>
      </c>
      <c r="C21" s="137"/>
      <c r="D21" s="52">
        <f>D16+D20</f>
        <v>12112</v>
      </c>
      <c r="E21" s="53">
        <f t="shared" ref="E21" si="15">E16+E20</f>
        <v>12038</v>
      </c>
      <c r="F21" s="38">
        <f t="shared" si="7"/>
        <v>74</v>
      </c>
      <c r="G21" s="39">
        <f t="shared" si="0"/>
        <v>6.1096433289299871E-3</v>
      </c>
      <c r="H21" s="38">
        <f t="shared" ref="H21" si="16">H16+H20</f>
        <v>73</v>
      </c>
      <c r="I21" s="54">
        <f>I16+I20</f>
        <v>135</v>
      </c>
      <c r="J21" s="54">
        <f>J16+J20</f>
        <v>9</v>
      </c>
      <c r="K21" s="54">
        <f>K16+K20</f>
        <v>46</v>
      </c>
      <c r="L21" s="38">
        <f t="shared" si="2"/>
        <v>263</v>
      </c>
      <c r="M21" s="45">
        <f t="shared" si="1"/>
        <v>2.1847482970593121E-2</v>
      </c>
      <c r="N21" s="53">
        <f t="shared" ref="N21:S21" si="17">N16+N20</f>
        <v>202</v>
      </c>
      <c r="O21" s="38">
        <f t="shared" si="17"/>
        <v>61</v>
      </c>
      <c r="P21" s="59">
        <f t="shared" si="4"/>
        <v>0.23193916349809887</v>
      </c>
      <c r="Q21" s="38">
        <f t="shared" si="17"/>
        <v>18</v>
      </c>
      <c r="R21" s="38">
        <f t="shared" si="17"/>
        <v>29</v>
      </c>
      <c r="S21" s="38">
        <f t="shared" si="17"/>
        <v>12</v>
      </c>
      <c r="T21" s="99">
        <v>2</v>
      </c>
      <c r="U21" s="99">
        <f t="shared" si="5"/>
        <v>61</v>
      </c>
      <c r="V21" s="63">
        <f t="shared" si="6"/>
        <v>0.30198019801980197</v>
      </c>
    </row>
    <row r="22" spans="2:22" x14ac:dyDescent="0.4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6" spans="2:22" x14ac:dyDescent="0.4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4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4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2:22" ht="22.2" x14ac:dyDescent="0.45">
      <c r="B30" s="2"/>
      <c r="C30" s="56" t="s">
        <v>33</v>
      </c>
    </row>
    <row r="31" spans="2:22" ht="7.5" customHeight="1" x14ac:dyDescent="0.45"/>
    <row r="32" spans="2:22" ht="22.2" x14ac:dyDescent="0.55000000000000004">
      <c r="B32" s="46"/>
      <c r="C32" s="55" t="s">
        <v>34</v>
      </c>
      <c r="D32" s="5"/>
      <c r="E32" s="5"/>
      <c r="F32" s="5"/>
      <c r="G32" s="5"/>
      <c r="H32" s="5"/>
      <c r="I32" s="5"/>
      <c r="J32" s="5"/>
      <c r="K32" s="5"/>
      <c r="L32" s="5"/>
      <c r="M32" s="5"/>
      <c r="O32" s="5"/>
      <c r="R32" s="5"/>
      <c r="S32" s="5"/>
      <c r="T32" s="5"/>
      <c r="U32" s="56" t="s">
        <v>35</v>
      </c>
    </row>
    <row r="33" spans="2:29" ht="27" thickBot="1" x14ac:dyDescent="0.7">
      <c r="B33" s="4" t="s">
        <v>26</v>
      </c>
      <c r="C33" s="5"/>
      <c r="D33" s="5"/>
      <c r="F33" s="5"/>
      <c r="G33" s="5"/>
      <c r="H33" s="5"/>
      <c r="I33" s="23"/>
      <c r="K33" s="2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3"/>
      <c r="Y33" s="5"/>
      <c r="Z33" s="5"/>
      <c r="AA33" s="5"/>
    </row>
    <row r="34" spans="2:29" ht="22.2" x14ac:dyDescent="0.45">
      <c r="B34" s="162"/>
      <c r="C34" s="163"/>
      <c r="D34" s="210" t="s">
        <v>2</v>
      </c>
      <c r="E34" s="184" t="s">
        <v>45</v>
      </c>
      <c r="F34" s="185"/>
      <c r="G34" s="185"/>
      <c r="H34" s="185"/>
      <c r="I34" s="185"/>
      <c r="J34" s="185"/>
      <c r="K34" s="185"/>
      <c r="L34" s="185"/>
      <c r="M34" s="186"/>
      <c r="N34" s="172" t="s">
        <v>44</v>
      </c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4"/>
    </row>
    <row r="35" spans="2:29" ht="22.2" x14ac:dyDescent="0.45">
      <c r="B35" s="164"/>
      <c r="C35" s="165"/>
      <c r="D35" s="211"/>
      <c r="E35" s="213" t="s">
        <v>47</v>
      </c>
      <c r="F35" s="188"/>
      <c r="G35" s="188"/>
      <c r="H35" s="188"/>
      <c r="I35" s="188"/>
      <c r="J35" s="188"/>
      <c r="K35" s="188"/>
      <c r="L35" s="188"/>
      <c r="M35" s="189"/>
      <c r="N35" s="138" t="s">
        <v>46</v>
      </c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0"/>
    </row>
    <row r="36" spans="2:29" ht="22.2" x14ac:dyDescent="0.45">
      <c r="B36" s="164"/>
      <c r="C36" s="165"/>
      <c r="D36" s="211"/>
      <c r="E36" s="190" t="s">
        <v>36</v>
      </c>
      <c r="F36" s="191" t="s">
        <v>37</v>
      </c>
      <c r="G36" s="150" t="s">
        <v>49</v>
      </c>
      <c r="H36" s="192" t="s">
        <v>20</v>
      </c>
      <c r="I36" s="152" t="s">
        <v>21</v>
      </c>
      <c r="J36" s="191" t="s">
        <v>38</v>
      </c>
      <c r="K36" s="150" t="s">
        <v>39</v>
      </c>
      <c r="L36" s="191" t="s">
        <v>1</v>
      </c>
      <c r="M36" s="183" t="s">
        <v>22</v>
      </c>
      <c r="N36" s="193" t="s">
        <v>40</v>
      </c>
      <c r="O36" s="178" t="s">
        <v>41</v>
      </c>
      <c r="P36" s="158" t="s">
        <v>48</v>
      </c>
      <c r="Q36" s="195" t="s">
        <v>20</v>
      </c>
      <c r="R36" s="196" t="s">
        <v>21</v>
      </c>
      <c r="S36" s="178" t="s">
        <v>38</v>
      </c>
      <c r="T36" s="158" t="s">
        <v>39</v>
      </c>
      <c r="U36" s="178" t="s">
        <v>23</v>
      </c>
      <c r="V36" s="158" t="s">
        <v>24</v>
      </c>
      <c r="W36" s="207" t="s">
        <v>53</v>
      </c>
      <c r="X36" s="139"/>
      <c r="Y36" s="139"/>
      <c r="Z36" s="139"/>
      <c r="AA36" s="139"/>
      <c r="AB36" s="139"/>
      <c r="AC36" s="140"/>
    </row>
    <row r="37" spans="2:29" ht="233.25" customHeight="1" thickBot="1" x14ac:dyDescent="0.5">
      <c r="B37" s="166"/>
      <c r="C37" s="167"/>
      <c r="D37" s="212"/>
      <c r="E37" s="142"/>
      <c r="F37" s="179"/>
      <c r="G37" s="151"/>
      <c r="H37" s="179"/>
      <c r="I37" s="144"/>
      <c r="J37" s="179"/>
      <c r="K37" s="144"/>
      <c r="L37" s="179"/>
      <c r="M37" s="161"/>
      <c r="N37" s="142"/>
      <c r="O37" s="179"/>
      <c r="P37" s="194"/>
      <c r="Q37" s="179"/>
      <c r="R37" s="197"/>
      <c r="S37" s="179"/>
      <c r="T37" s="159"/>
      <c r="U37" s="179"/>
      <c r="V37" s="159"/>
      <c r="W37" s="79" t="s">
        <v>54</v>
      </c>
      <c r="X37" s="76" t="s">
        <v>51</v>
      </c>
      <c r="Y37" s="77" t="s">
        <v>50</v>
      </c>
      <c r="Z37" s="78" t="s">
        <v>25</v>
      </c>
      <c r="AA37" s="77" t="s">
        <v>52</v>
      </c>
      <c r="AB37" s="80" t="s">
        <v>55</v>
      </c>
      <c r="AC37" s="82" t="s">
        <v>0</v>
      </c>
    </row>
    <row r="38" spans="2:29" ht="22.8" thickTop="1" x14ac:dyDescent="0.55000000000000004">
      <c r="B38" s="156" t="s">
        <v>10</v>
      </c>
      <c r="C38" s="6" t="s">
        <v>11</v>
      </c>
      <c r="D38" s="64">
        <f t="shared" ref="D38:D43" si="18">D10</f>
        <v>1343</v>
      </c>
      <c r="E38" s="8">
        <v>0</v>
      </c>
      <c r="F38" s="9">
        <v>0</v>
      </c>
      <c r="G38" s="65">
        <f>IF(E38=0,0,F38/E38)</f>
        <v>0</v>
      </c>
      <c r="H38" s="9">
        <v>1</v>
      </c>
      <c r="I38" s="65">
        <f>IF(E38=0,0,H38/E38)</f>
        <v>0</v>
      </c>
      <c r="J38" s="9">
        <v>1</v>
      </c>
      <c r="K38" s="65">
        <f>IF(E38=0,0,J38/E38)</f>
        <v>0</v>
      </c>
      <c r="L38" s="9">
        <v>0</v>
      </c>
      <c r="M38" s="40">
        <f t="shared" ref="M38:M49" si="19">IF(E38=0,0,L38/E38)</f>
        <v>0</v>
      </c>
      <c r="N38" s="8">
        <v>2</v>
      </c>
      <c r="O38" s="9">
        <v>0</v>
      </c>
      <c r="P38" s="40">
        <f>IF(L38=0,0,O38/L38)</f>
        <v>0</v>
      </c>
      <c r="Q38" s="9">
        <v>1</v>
      </c>
      <c r="R38" s="40">
        <f>IF(N38=0,0,Q38/N38)</f>
        <v>0.5</v>
      </c>
      <c r="S38" s="9">
        <v>0</v>
      </c>
      <c r="T38" s="70">
        <f t="shared" ref="T38:T47" si="20">IF(N38=0,0,S38/N38)</f>
        <v>0</v>
      </c>
      <c r="U38" s="26">
        <f t="shared" ref="U38:U43" si="21">SUM(X38:AB38)</f>
        <v>1</v>
      </c>
      <c r="V38" s="67">
        <f t="shared" ref="V38:V49" si="22">IF(N38=0,0,U38/N38)</f>
        <v>0.5</v>
      </c>
      <c r="W38" s="84">
        <v>0</v>
      </c>
      <c r="X38" s="85">
        <v>0</v>
      </c>
      <c r="Y38" s="85">
        <v>0</v>
      </c>
      <c r="Z38" s="85">
        <v>1</v>
      </c>
      <c r="AA38" s="85">
        <v>0</v>
      </c>
      <c r="AB38" s="86">
        <v>0</v>
      </c>
      <c r="AC38" s="3">
        <v>1</v>
      </c>
    </row>
    <row r="39" spans="2:29" ht="22.2" x14ac:dyDescent="0.55000000000000004">
      <c r="B39" s="134"/>
      <c r="C39" s="12" t="s">
        <v>12</v>
      </c>
      <c r="D39" s="64">
        <f t="shared" si="18"/>
        <v>1315</v>
      </c>
      <c r="E39" s="14">
        <v>2</v>
      </c>
      <c r="F39" s="15">
        <v>1</v>
      </c>
      <c r="G39" s="65">
        <f t="shared" ref="G39:G49" si="23">IF(E39=0,0,F39/E39)</f>
        <v>0.5</v>
      </c>
      <c r="H39" s="15">
        <v>0</v>
      </c>
      <c r="I39" s="65">
        <f t="shared" ref="I39:I49" si="24">IF(E39=0,0,H39/E39)</f>
        <v>0</v>
      </c>
      <c r="J39" s="15">
        <v>2</v>
      </c>
      <c r="K39" s="65">
        <f t="shared" ref="K39:K49" si="25">IF(E39=0,0,J39/E39)</f>
        <v>1</v>
      </c>
      <c r="L39" s="15">
        <v>1</v>
      </c>
      <c r="M39" s="40">
        <f t="shared" si="19"/>
        <v>0.5</v>
      </c>
      <c r="N39" s="14">
        <v>2</v>
      </c>
      <c r="O39" s="15">
        <v>0</v>
      </c>
      <c r="P39" s="40">
        <f t="shared" ref="P39:P49" si="26">IF(L39=0,0,O39/L39)</f>
        <v>0</v>
      </c>
      <c r="Q39" s="15">
        <v>0</v>
      </c>
      <c r="R39" s="40">
        <f t="shared" ref="R39:R49" si="27">IF(N39=0,0,Q39/N39)</f>
        <v>0</v>
      </c>
      <c r="S39" s="15">
        <v>0</v>
      </c>
      <c r="T39" s="71">
        <f t="shared" si="20"/>
        <v>0</v>
      </c>
      <c r="U39" s="26">
        <f t="shared" si="21"/>
        <v>2</v>
      </c>
      <c r="V39" s="67">
        <f t="shared" si="22"/>
        <v>1</v>
      </c>
      <c r="W39" s="84">
        <v>1</v>
      </c>
      <c r="X39" s="87">
        <v>0</v>
      </c>
      <c r="Y39" s="87">
        <v>0</v>
      </c>
      <c r="Z39" s="87">
        <v>1</v>
      </c>
      <c r="AA39" s="87">
        <v>1</v>
      </c>
      <c r="AB39" s="88">
        <v>0</v>
      </c>
      <c r="AC39" s="1">
        <v>2</v>
      </c>
    </row>
    <row r="40" spans="2:29" ht="22.2" x14ac:dyDescent="0.55000000000000004">
      <c r="B40" s="134"/>
      <c r="C40" s="12" t="s">
        <v>13</v>
      </c>
      <c r="D40" s="64">
        <f t="shared" si="18"/>
        <v>1368</v>
      </c>
      <c r="E40" s="14">
        <v>0</v>
      </c>
      <c r="F40" s="15">
        <v>0</v>
      </c>
      <c r="G40" s="65">
        <f t="shared" si="23"/>
        <v>0</v>
      </c>
      <c r="H40" s="15">
        <v>0</v>
      </c>
      <c r="I40" s="65">
        <f t="shared" si="24"/>
        <v>0</v>
      </c>
      <c r="J40" s="15">
        <v>1</v>
      </c>
      <c r="K40" s="65">
        <f t="shared" si="25"/>
        <v>0</v>
      </c>
      <c r="L40" s="15">
        <v>0</v>
      </c>
      <c r="M40" s="40">
        <f t="shared" si="19"/>
        <v>0</v>
      </c>
      <c r="N40" s="14">
        <v>1</v>
      </c>
      <c r="O40" s="15">
        <v>0</v>
      </c>
      <c r="P40" s="40">
        <f t="shared" si="26"/>
        <v>0</v>
      </c>
      <c r="Q40" s="15">
        <v>0</v>
      </c>
      <c r="R40" s="40">
        <f t="shared" si="27"/>
        <v>0</v>
      </c>
      <c r="S40" s="15">
        <v>0</v>
      </c>
      <c r="T40" s="71">
        <f t="shared" si="20"/>
        <v>0</v>
      </c>
      <c r="U40" s="26">
        <f t="shared" si="21"/>
        <v>1</v>
      </c>
      <c r="V40" s="67">
        <f t="shared" si="22"/>
        <v>1</v>
      </c>
      <c r="W40" s="84">
        <v>0</v>
      </c>
      <c r="X40" s="87">
        <v>0</v>
      </c>
      <c r="Y40" s="87">
        <v>0</v>
      </c>
      <c r="Z40" s="87">
        <v>1</v>
      </c>
      <c r="AA40" s="87">
        <v>0</v>
      </c>
      <c r="AB40" s="88">
        <v>0</v>
      </c>
      <c r="AC40" s="1"/>
    </row>
    <row r="41" spans="2:29" ht="22.2" x14ac:dyDescent="0.55000000000000004">
      <c r="B41" s="134"/>
      <c r="C41" s="12" t="s">
        <v>14</v>
      </c>
      <c r="D41" s="64">
        <f t="shared" si="18"/>
        <v>1283</v>
      </c>
      <c r="E41" s="14">
        <v>2</v>
      </c>
      <c r="F41" s="15">
        <v>1</v>
      </c>
      <c r="G41" s="65">
        <f t="shared" si="23"/>
        <v>0.5</v>
      </c>
      <c r="H41" s="15">
        <v>0</v>
      </c>
      <c r="I41" s="65">
        <f t="shared" si="24"/>
        <v>0</v>
      </c>
      <c r="J41" s="15">
        <v>0</v>
      </c>
      <c r="K41" s="65">
        <f t="shared" si="25"/>
        <v>0</v>
      </c>
      <c r="L41" s="15">
        <v>0</v>
      </c>
      <c r="M41" s="40">
        <f t="shared" si="19"/>
        <v>0</v>
      </c>
      <c r="N41" s="14">
        <v>0</v>
      </c>
      <c r="O41" s="15">
        <v>0</v>
      </c>
      <c r="P41" s="40">
        <f t="shared" si="26"/>
        <v>0</v>
      </c>
      <c r="Q41" s="15">
        <v>0</v>
      </c>
      <c r="R41" s="40">
        <f t="shared" si="27"/>
        <v>0</v>
      </c>
      <c r="S41" s="15">
        <v>0</v>
      </c>
      <c r="T41" s="71">
        <f t="shared" si="20"/>
        <v>0</v>
      </c>
      <c r="U41" s="26">
        <f t="shared" si="21"/>
        <v>0</v>
      </c>
      <c r="V41" s="67">
        <f t="shared" si="22"/>
        <v>0</v>
      </c>
      <c r="W41" s="84">
        <v>0</v>
      </c>
      <c r="X41" s="87">
        <v>0</v>
      </c>
      <c r="Y41" s="87">
        <v>0</v>
      </c>
      <c r="Z41" s="87">
        <v>0</v>
      </c>
      <c r="AA41" s="87">
        <v>0</v>
      </c>
      <c r="AB41" s="88">
        <v>0</v>
      </c>
      <c r="AC41" s="1"/>
    </row>
    <row r="42" spans="2:29" ht="22.2" x14ac:dyDescent="0.55000000000000004">
      <c r="B42" s="134"/>
      <c r="C42" s="12" t="s">
        <v>15</v>
      </c>
      <c r="D42" s="64">
        <f t="shared" si="18"/>
        <v>1397</v>
      </c>
      <c r="E42" s="14">
        <v>3</v>
      </c>
      <c r="F42" s="15">
        <v>1</v>
      </c>
      <c r="G42" s="65">
        <f t="shared" si="23"/>
        <v>0.33333333333333331</v>
      </c>
      <c r="H42" s="15">
        <v>0</v>
      </c>
      <c r="I42" s="65">
        <f t="shared" si="24"/>
        <v>0</v>
      </c>
      <c r="J42" s="15">
        <v>3</v>
      </c>
      <c r="K42" s="65">
        <f t="shared" si="25"/>
        <v>1</v>
      </c>
      <c r="L42" s="15">
        <v>0</v>
      </c>
      <c r="M42" s="40">
        <f t="shared" si="19"/>
        <v>0</v>
      </c>
      <c r="N42" s="14">
        <v>3</v>
      </c>
      <c r="O42" s="15">
        <v>0</v>
      </c>
      <c r="P42" s="40">
        <f t="shared" si="26"/>
        <v>0</v>
      </c>
      <c r="Q42" s="15">
        <v>0</v>
      </c>
      <c r="R42" s="40">
        <f t="shared" si="27"/>
        <v>0</v>
      </c>
      <c r="S42" s="15">
        <v>0</v>
      </c>
      <c r="T42" s="71">
        <f t="shared" si="20"/>
        <v>0</v>
      </c>
      <c r="U42" s="26">
        <f t="shared" si="21"/>
        <v>3</v>
      </c>
      <c r="V42" s="67">
        <f t="shared" si="22"/>
        <v>1</v>
      </c>
      <c r="W42" s="84"/>
      <c r="X42" s="87">
        <v>0</v>
      </c>
      <c r="Y42" s="87">
        <v>0</v>
      </c>
      <c r="Z42" s="87">
        <v>2</v>
      </c>
      <c r="AA42" s="87">
        <v>0</v>
      </c>
      <c r="AB42" s="88">
        <v>1</v>
      </c>
      <c r="AC42" s="1"/>
    </row>
    <row r="43" spans="2:29" ht="22.8" thickBot="1" x14ac:dyDescent="0.6">
      <c r="B43" s="134"/>
      <c r="C43" s="17" t="s">
        <v>16</v>
      </c>
      <c r="D43" s="64">
        <f t="shared" si="18"/>
        <v>1275</v>
      </c>
      <c r="E43" s="19">
        <v>3</v>
      </c>
      <c r="F43" s="20">
        <v>0</v>
      </c>
      <c r="G43" s="65">
        <f t="shared" si="23"/>
        <v>0</v>
      </c>
      <c r="H43" s="20">
        <v>1</v>
      </c>
      <c r="I43" s="65">
        <f t="shared" si="24"/>
        <v>0.33333333333333331</v>
      </c>
      <c r="J43" s="20">
        <v>2</v>
      </c>
      <c r="K43" s="65">
        <f t="shared" si="25"/>
        <v>0.66666666666666663</v>
      </c>
      <c r="L43" s="15">
        <v>0</v>
      </c>
      <c r="M43" s="66">
        <f t="shared" si="19"/>
        <v>0</v>
      </c>
      <c r="N43" s="19">
        <v>3</v>
      </c>
      <c r="O43" s="20">
        <v>0</v>
      </c>
      <c r="P43" s="40">
        <f t="shared" si="26"/>
        <v>0</v>
      </c>
      <c r="Q43" s="20">
        <v>1</v>
      </c>
      <c r="R43" s="40">
        <f t="shared" si="27"/>
        <v>0.33333333333333331</v>
      </c>
      <c r="S43" s="20">
        <v>0</v>
      </c>
      <c r="T43" s="72">
        <f t="shared" si="20"/>
        <v>0</v>
      </c>
      <c r="U43" s="27">
        <f t="shared" si="21"/>
        <v>2</v>
      </c>
      <c r="V43" s="75">
        <f t="shared" si="22"/>
        <v>0.66666666666666663</v>
      </c>
      <c r="W43" s="89">
        <v>0</v>
      </c>
      <c r="X43" s="90">
        <v>0</v>
      </c>
      <c r="Y43" s="90">
        <v>0</v>
      </c>
      <c r="Z43" s="90">
        <v>2</v>
      </c>
      <c r="AA43" s="90">
        <v>0</v>
      </c>
      <c r="AB43" s="91">
        <v>0</v>
      </c>
      <c r="AC43" s="83"/>
    </row>
    <row r="44" spans="2:29" ht="23.4" thickTop="1" thickBot="1" x14ac:dyDescent="0.6">
      <c r="B44" s="135"/>
      <c r="C44" s="22" t="s">
        <v>17</v>
      </c>
      <c r="D44" s="48">
        <f>SUM(D38:D43)</f>
        <v>7981</v>
      </c>
      <c r="E44" s="49">
        <f t="shared" ref="E44:H44" si="28">SUM(E38:E43)</f>
        <v>10</v>
      </c>
      <c r="F44" s="36">
        <f t="shared" si="28"/>
        <v>3</v>
      </c>
      <c r="G44" s="65">
        <f t="shared" si="23"/>
        <v>0.3</v>
      </c>
      <c r="H44" s="36">
        <f t="shared" si="28"/>
        <v>2</v>
      </c>
      <c r="I44" s="65">
        <f t="shared" si="24"/>
        <v>0.2</v>
      </c>
      <c r="J44" s="36">
        <f t="shared" ref="J44" si="29">SUM(J38:J43)</f>
        <v>9</v>
      </c>
      <c r="K44" s="65">
        <f t="shared" si="25"/>
        <v>0.9</v>
      </c>
      <c r="L44" s="36">
        <f t="shared" ref="L44" si="30">SUM(L38:L43)</f>
        <v>1</v>
      </c>
      <c r="M44" s="44">
        <f t="shared" si="19"/>
        <v>0.1</v>
      </c>
      <c r="N44" s="49">
        <f t="shared" ref="N44:Q44" si="31">SUM(N38:N43)</f>
        <v>11</v>
      </c>
      <c r="O44" s="36">
        <f t="shared" si="31"/>
        <v>0</v>
      </c>
      <c r="P44" s="40">
        <f t="shared" si="26"/>
        <v>0</v>
      </c>
      <c r="Q44" s="36">
        <f t="shared" si="31"/>
        <v>2</v>
      </c>
      <c r="R44" s="40">
        <f t="shared" si="27"/>
        <v>0.18181818181818182</v>
      </c>
      <c r="S44" s="36">
        <f t="shared" ref="S44" si="32">SUM(S38:S43)</f>
        <v>0</v>
      </c>
      <c r="T44" s="73">
        <f t="shared" si="20"/>
        <v>0</v>
      </c>
      <c r="U44" s="81">
        <f>SUM(U38:U43)</f>
        <v>9</v>
      </c>
      <c r="V44" s="68">
        <f t="shared" si="22"/>
        <v>0.81818181818181823</v>
      </c>
      <c r="W44" s="81">
        <f>SUM(W38:W43)</f>
        <v>1</v>
      </c>
      <c r="X44" s="81">
        <f t="shared" ref="X44:AC44" si="33">SUM(X38:X43)</f>
        <v>0</v>
      </c>
      <c r="Y44" s="81">
        <f t="shared" si="33"/>
        <v>0</v>
      </c>
      <c r="Z44" s="81">
        <f t="shared" si="33"/>
        <v>7</v>
      </c>
      <c r="AA44" s="81">
        <f t="shared" si="33"/>
        <v>1</v>
      </c>
      <c r="AB44" s="81">
        <f t="shared" si="33"/>
        <v>1</v>
      </c>
      <c r="AC44" s="81">
        <f t="shared" si="33"/>
        <v>3</v>
      </c>
    </row>
    <row r="45" spans="2:29" ht="22.2" x14ac:dyDescent="0.55000000000000004">
      <c r="B45" s="133" t="s">
        <v>18</v>
      </c>
      <c r="C45" s="6" t="s">
        <v>11</v>
      </c>
      <c r="D45" s="64">
        <f>D17</f>
        <v>1337</v>
      </c>
      <c r="E45" s="8">
        <v>1</v>
      </c>
      <c r="F45" s="9">
        <v>0</v>
      </c>
      <c r="G45" s="65">
        <f t="shared" si="23"/>
        <v>0</v>
      </c>
      <c r="H45" s="9">
        <v>0</v>
      </c>
      <c r="I45" s="65">
        <f t="shared" si="24"/>
        <v>0</v>
      </c>
      <c r="J45" s="9">
        <v>1</v>
      </c>
      <c r="K45" s="65">
        <f t="shared" si="25"/>
        <v>1</v>
      </c>
      <c r="L45" s="9">
        <v>0</v>
      </c>
      <c r="M45" s="40">
        <f t="shared" si="19"/>
        <v>0</v>
      </c>
      <c r="N45" s="8">
        <v>1</v>
      </c>
      <c r="O45" s="9">
        <v>0</v>
      </c>
      <c r="P45" s="40">
        <f t="shared" si="26"/>
        <v>0</v>
      </c>
      <c r="Q45" s="9">
        <v>0</v>
      </c>
      <c r="R45" s="40">
        <f t="shared" si="27"/>
        <v>0</v>
      </c>
      <c r="S45" s="9">
        <v>0</v>
      </c>
      <c r="T45" s="70">
        <f t="shared" si="20"/>
        <v>0</v>
      </c>
      <c r="U45" s="26">
        <f>SUM(X45:AB45)</f>
        <v>1</v>
      </c>
      <c r="V45" s="67">
        <f t="shared" si="22"/>
        <v>1</v>
      </c>
      <c r="W45" s="84"/>
      <c r="X45" s="85">
        <v>0</v>
      </c>
      <c r="Y45" s="85">
        <v>0</v>
      </c>
      <c r="Z45" s="85">
        <v>0</v>
      </c>
      <c r="AA45" s="85">
        <v>1</v>
      </c>
      <c r="AB45" s="86">
        <v>0</v>
      </c>
      <c r="AC45" s="3"/>
    </row>
    <row r="46" spans="2:29" ht="22.2" x14ac:dyDescent="0.55000000000000004">
      <c r="B46" s="134"/>
      <c r="C46" s="12" t="s">
        <v>12</v>
      </c>
      <c r="D46" s="64">
        <f>D18</f>
        <v>1390</v>
      </c>
      <c r="E46" s="14">
        <v>1</v>
      </c>
      <c r="F46" s="15">
        <v>1</v>
      </c>
      <c r="G46" s="65">
        <f t="shared" si="23"/>
        <v>1</v>
      </c>
      <c r="H46" s="15">
        <v>0</v>
      </c>
      <c r="I46" s="65">
        <f t="shared" si="24"/>
        <v>0</v>
      </c>
      <c r="J46" s="15">
        <v>1</v>
      </c>
      <c r="K46" s="65">
        <f t="shared" si="25"/>
        <v>1</v>
      </c>
      <c r="L46" s="15">
        <v>0</v>
      </c>
      <c r="M46" s="41">
        <f t="shared" si="19"/>
        <v>0</v>
      </c>
      <c r="N46" s="14">
        <v>1</v>
      </c>
      <c r="O46" s="15">
        <v>0</v>
      </c>
      <c r="P46" s="40">
        <f t="shared" si="26"/>
        <v>0</v>
      </c>
      <c r="Q46" s="15">
        <v>0</v>
      </c>
      <c r="R46" s="40">
        <f t="shared" si="27"/>
        <v>0</v>
      </c>
      <c r="S46" s="15">
        <v>0</v>
      </c>
      <c r="T46" s="71">
        <f t="shared" si="20"/>
        <v>0</v>
      </c>
      <c r="U46" s="26">
        <f>SUM(X46:AB46)</f>
        <v>0</v>
      </c>
      <c r="V46" s="67">
        <f t="shared" si="22"/>
        <v>0</v>
      </c>
      <c r="W46" s="84">
        <v>1</v>
      </c>
      <c r="X46" s="87">
        <v>0</v>
      </c>
      <c r="Y46" s="87">
        <v>0</v>
      </c>
      <c r="Z46" s="87">
        <v>0</v>
      </c>
      <c r="AA46" s="87">
        <v>0</v>
      </c>
      <c r="AB46" s="88">
        <v>0</v>
      </c>
      <c r="AC46" s="1">
        <v>1</v>
      </c>
    </row>
    <row r="47" spans="2:29" ht="22.8" thickBot="1" x14ac:dyDescent="0.6">
      <c r="B47" s="134"/>
      <c r="C47" s="17" t="s">
        <v>13</v>
      </c>
      <c r="D47" s="64">
        <f>D19</f>
        <v>1404</v>
      </c>
      <c r="E47" s="19">
        <v>1</v>
      </c>
      <c r="F47" s="20">
        <v>0</v>
      </c>
      <c r="G47" s="65">
        <f t="shared" si="23"/>
        <v>0</v>
      </c>
      <c r="H47" s="20">
        <v>1</v>
      </c>
      <c r="I47" s="65">
        <f t="shared" si="24"/>
        <v>1</v>
      </c>
      <c r="J47" s="20">
        <v>1</v>
      </c>
      <c r="K47" s="65">
        <f t="shared" si="25"/>
        <v>1</v>
      </c>
      <c r="L47" s="20">
        <v>0</v>
      </c>
      <c r="M47" s="43">
        <f t="shared" si="19"/>
        <v>0</v>
      </c>
      <c r="N47" s="19">
        <v>1</v>
      </c>
      <c r="O47" s="20">
        <v>0</v>
      </c>
      <c r="P47" s="40">
        <f t="shared" si="26"/>
        <v>0</v>
      </c>
      <c r="Q47" s="20">
        <v>0</v>
      </c>
      <c r="R47" s="40">
        <f t="shared" si="27"/>
        <v>0</v>
      </c>
      <c r="S47" s="20">
        <v>0</v>
      </c>
      <c r="T47" s="72">
        <f t="shared" si="20"/>
        <v>0</v>
      </c>
      <c r="U47" s="27">
        <f>SUM(X47:AB47)</f>
        <v>1</v>
      </c>
      <c r="V47" s="75">
        <f t="shared" si="22"/>
        <v>1</v>
      </c>
      <c r="W47" s="89"/>
      <c r="X47" s="90">
        <v>0</v>
      </c>
      <c r="Y47" s="90">
        <v>0</v>
      </c>
      <c r="Z47" s="90">
        <v>1</v>
      </c>
      <c r="AA47" s="90">
        <v>0</v>
      </c>
      <c r="AB47" s="91">
        <v>0</v>
      </c>
      <c r="AC47" s="83"/>
    </row>
    <row r="48" spans="2:29" ht="23.4" thickTop="1" thickBot="1" x14ac:dyDescent="0.6">
      <c r="B48" s="135"/>
      <c r="C48" s="22" t="s">
        <v>17</v>
      </c>
      <c r="D48" s="48">
        <f>SUM(D45:D47)</f>
        <v>4131</v>
      </c>
      <c r="E48" s="49">
        <f t="shared" ref="E48:H48" si="34">SUM(E45:E47)</f>
        <v>3</v>
      </c>
      <c r="F48" s="36">
        <f t="shared" si="34"/>
        <v>1</v>
      </c>
      <c r="G48" s="65">
        <f t="shared" si="23"/>
        <v>0.33333333333333331</v>
      </c>
      <c r="H48" s="36">
        <f t="shared" si="34"/>
        <v>1</v>
      </c>
      <c r="I48" s="65">
        <f t="shared" si="24"/>
        <v>0.33333333333333331</v>
      </c>
      <c r="J48" s="36">
        <f>SUM(J45:J47)</f>
        <v>3</v>
      </c>
      <c r="K48" s="65">
        <f t="shared" si="25"/>
        <v>1</v>
      </c>
      <c r="L48" s="36">
        <f t="shared" ref="L48" si="35">SUM(L45:L47)</f>
        <v>0</v>
      </c>
      <c r="M48" s="44">
        <f t="shared" si="19"/>
        <v>0</v>
      </c>
      <c r="N48" s="49">
        <f t="shared" ref="N48:Q48" si="36">SUM(N45:N47)</f>
        <v>3</v>
      </c>
      <c r="O48" s="36">
        <f t="shared" si="36"/>
        <v>0</v>
      </c>
      <c r="P48" s="40">
        <f t="shared" si="26"/>
        <v>0</v>
      </c>
      <c r="Q48" s="36">
        <f t="shared" si="36"/>
        <v>0</v>
      </c>
      <c r="R48" s="40">
        <f t="shared" si="27"/>
        <v>0</v>
      </c>
      <c r="S48" s="36">
        <f>SUM(S45:S47)</f>
        <v>0</v>
      </c>
      <c r="T48" s="73">
        <f>S48/N48</f>
        <v>0</v>
      </c>
      <c r="U48" s="81">
        <f>SUM(U45:U47)</f>
        <v>2</v>
      </c>
      <c r="V48" s="68">
        <f t="shared" si="22"/>
        <v>0.66666666666666663</v>
      </c>
      <c r="W48" s="36">
        <f>SUM(W45:W47)</f>
        <v>1</v>
      </c>
      <c r="X48" s="36">
        <f t="shared" ref="X48:AC48" si="37">SUM(X45:X47)</f>
        <v>0</v>
      </c>
      <c r="Y48" s="36">
        <f t="shared" si="37"/>
        <v>0</v>
      </c>
      <c r="Z48" s="36">
        <f t="shared" si="37"/>
        <v>1</v>
      </c>
      <c r="AA48" s="36">
        <f t="shared" si="37"/>
        <v>1</v>
      </c>
      <c r="AB48" s="36">
        <f t="shared" si="37"/>
        <v>0</v>
      </c>
      <c r="AC48" s="36">
        <f t="shared" si="37"/>
        <v>1</v>
      </c>
    </row>
    <row r="49" spans="2:37" ht="22.8" thickBot="1" x14ac:dyDescent="0.6">
      <c r="B49" s="208" t="s">
        <v>19</v>
      </c>
      <c r="C49" s="209"/>
      <c r="D49" s="52">
        <f>D44+D48</f>
        <v>12112</v>
      </c>
      <c r="E49" s="53">
        <f t="shared" ref="E49:H49" si="38">E44+E48</f>
        <v>13</v>
      </c>
      <c r="F49" s="38">
        <f t="shared" si="38"/>
        <v>4</v>
      </c>
      <c r="G49" s="65">
        <f t="shared" si="23"/>
        <v>0.30769230769230771</v>
      </c>
      <c r="H49" s="38">
        <f t="shared" si="38"/>
        <v>3</v>
      </c>
      <c r="I49" s="65">
        <f t="shared" si="24"/>
        <v>0.23076923076923078</v>
      </c>
      <c r="J49" s="38">
        <f t="shared" ref="J49" si="39">J44+J48</f>
        <v>12</v>
      </c>
      <c r="K49" s="65">
        <f t="shared" si="25"/>
        <v>0.92307692307692313</v>
      </c>
      <c r="L49" s="38">
        <f t="shared" ref="L49" si="40">L44+L48</f>
        <v>1</v>
      </c>
      <c r="M49" s="45">
        <f t="shared" si="19"/>
        <v>7.6923076923076927E-2</v>
      </c>
      <c r="N49" s="53">
        <f t="shared" ref="N49:Q49" si="41">N44+N48</f>
        <v>14</v>
      </c>
      <c r="O49" s="38">
        <f t="shared" si="41"/>
        <v>0</v>
      </c>
      <c r="P49" s="40">
        <f t="shared" si="26"/>
        <v>0</v>
      </c>
      <c r="Q49" s="38">
        <f t="shared" si="41"/>
        <v>2</v>
      </c>
      <c r="R49" s="40">
        <f t="shared" si="27"/>
        <v>0.14285714285714285</v>
      </c>
      <c r="S49" s="38">
        <f t="shared" ref="S49" si="42">S44+S48</f>
        <v>0</v>
      </c>
      <c r="T49" s="74">
        <f>S49/N49</f>
        <v>0</v>
      </c>
      <c r="U49" s="92">
        <f t="shared" ref="U49:AC49" si="43">U44+U48</f>
        <v>11</v>
      </c>
      <c r="V49" s="69">
        <f t="shared" si="22"/>
        <v>0.7857142857142857</v>
      </c>
      <c r="W49" s="92">
        <f t="shared" si="43"/>
        <v>2</v>
      </c>
      <c r="X49" s="92">
        <f t="shared" si="43"/>
        <v>0</v>
      </c>
      <c r="Y49" s="92">
        <f t="shared" si="43"/>
        <v>0</v>
      </c>
      <c r="Z49" s="92">
        <f t="shared" si="43"/>
        <v>8</v>
      </c>
      <c r="AA49" s="92">
        <f t="shared" si="43"/>
        <v>2</v>
      </c>
      <c r="AB49" s="93">
        <f t="shared" si="43"/>
        <v>1</v>
      </c>
      <c r="AC49" s="93">
        <f t="shared" si="43"/>
        <v>4</v>
      </c>
    </row>
    <row r="50" spans="2:37" x14ac:dyDescent="0.4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2:37" x14ac:dyDescent="0.4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2:37" x14ac:dyDescent="0.4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2:37" x14ac:dyDescent="0.4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:37" x14ac:dyDescent="0.4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2:37" x14ac:dyDescent="0.4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2:37" x14ac:dyDescent="0.4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2:37" x14ac:dyDescent="0.4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2:37" x14ac:dyDescent="0.4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2:37" x14ac:dyDescent="0.4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</sheetData>
  <mergeCells count="49">
    <mergeCell ref="N6:V6"/>
    <mergeCell ref="E7:M7"/>
    <mergeCell ref="N7:V7"/>
    <mergeCell ref="H8:K8"/>
    <mergeCell ref="P8:P9"/>
    <mergeCell ref="Q8:T8"/>
    <mergeCell ref="U8:U9"/>
    <mergeCell ref="V8:V9"/>
    <mergeCell ref="N8:N9"/>
    <mergeCell ref="O8:O9"/>
    <mergeCell ref="N35:AC35"/>
    <mergeCell ref="W36:AC36"/>
    <mergeCell ref="U36:U37"/>
    <mergeCell ref="V36:V37"/>
    <mergeCell ref="Q36:Q37"/>
    <mergeCell ref="R36:R37"/>
    <mergeCell ref="S36:S37"/>
    <mergeCell ref="T36:T37"/>
    <mergeCell ref="E35:M35"/>
    <mergeCell ref="E34:M34"/>
    <mergeCell ref="L8:L9"/>
    <mergeCell ref="B38:B44"/>
    <mergeCell ref="B45:B48"/>
    <mergeCell ref="B10:B16"/>
    <mergeCell ref="B17:B20"/>
    <mergeCell ref="B21:C21"/>
    <mergeCell ref="M8:M9"/>
    <mergeCell ref="B6:C9"/>
    <mergeCell ref="D6:D9"/>
    <mergeCell ref="E8:E9"/>
    <mergeCell ref="F8:F9"/>
    <mergeCell ref="G8:G9"/>
    <mergeCell ref="E6:M6"/>
    <mergeCell ref="B49:C49"/>
    <mergeCell ref="G36:G37"/>
    <mergeCell ref="P36:P37"/>
    <mergeCell ref="N36:N37"/>
    <mergeCell ref="O36:O37"/>
    <mergeCell ref="H36:H37"/>
    <mergeCell ref="I36:I37"/>
    <mergeCell ref="J36:J37"/>
    <mergeCell ref="K36:K37"/>
    <mergeCell ref="L36:L37"/>
    <mergeCell ref="M36:M37"/>
    <mergeCell ref="E36:E37"/>
    <mergeCell ref="F36:F37"/>
    <mergeCell ref="B34:C37"/>
    <mergeCell ref="D34:D37"/>
    <mergeCell ref="N34:AC34"/>
  </mergeCells>
  <phoneticPr fontId="1"/>
  <pageMargins left="0.23622047244094491" right="0.23622047244094491" top="0.74803149606299213" bottom="0.74803149606299213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集計表（1-4次）-3横並び</vt:lpstr>
      <vt:lpstr>集計表（1-4次）-3上下並び</vt:lpstr>
      <vt:lpstr>'集計表（1-4次）-3上下並び'!Print_Area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笠木正明</dc:creator>
  <cp:lastModifiedBy>office-seibu1</cp:lastModifiedBy>
  <cp:lastPrinted>2021-10-28T09:53:25Z</cp:lastPrinted>
  <dcterms:created xsi:type="dcterms:W3CDTF">2020-12-23T15:39:11Z</dcterms:created>
  <dcterms:modified xsi:type="dcterms:W3CDTF">2023-07-04T06:16:20Z</dcterms:modified>
</cp:coreProperties>
</file>